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 activeTab="1"/>
  </bookViews>
  <sheets>
    <sheet name="Commitment" sheetId="2" r:id="rId1"/>
    <sheet name="Item" sheetId="5" r:id="rId2"/>
    <sheet name="ValueSelect" sheetId="4" r:id="rId3"/>
    <sheet name="Data" sheetId="3" r:id="rId4"/>
    <sheet name="FRF" sheetId="7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cat82" localSheetId="4">#REF!</definedName>
    <definedName name="_cat82">#REF!</definedName>
    <definedName name="_xlnm._FilterDatabase" localSheetId="3" hidden="1">Data!$B$1:$S$14</definedName>
    <definedName name="_xlnm._FilterDatabase" localSheetId="4" hidden="1">FRF!$A$5:$H$5</definedName>
    <definedName name="_xlnm._FilterDatabase" localSheetId="2" hidden="1">ValueSelect!$D$1:$K$296</definedName>
    <definedName name="A" localSheetId="4">#REF!</definedName>
    <definedName name="A">#REF!</definedName>
    <definedName name="AD">'[1]other data'!$T$2:$T$5</definedName>
    <definedName name="AIM" localSheetId="4">#REF!</definedName>
    <definedName name="AIM">#REF!</definedName>
    <definedName name="Artwork" localSheetId="4">#REF!</definedName>
    <definedName name="Artwork">#REF!</definedName>
    <definedName name="AssortedSKU_Range">[2]Mapping!$J$2:$J$3</definedName>
    <definedName name="ATTR" localSheetId="4">'[3]PT TABLE'!$B$2:$F$2</definedName>
    <definedName name="ATTR">'[4]PT TABLE'!$B$2:$F$2</definedName>
    <definedName name="b" localSheetId="4">#REF!</definedName>
    <definedName name="b">#REF!</definedName>
    <definedName name="Bath" localSheetId="4">#REF!</definedName>
    <definedName name="Bath">#REF!</definedName>
    <definedName name="Bath_Accessories" localSheetId="4">#REF!</definedName>
    <definedName name="Bath_Accessories">#REF!</definedName>
    <definedName name="Bath_Rugs" localSheetId="4">#REF!</definedName>
    <definedName name="Bath_Rugs">#REF!</definedName>
    <definedName name="Bed_in_a_bag_Full_Queen_King" localSheetId="4">#REF!</definedName>
    <definedName name="Bed_in_a_bag_Full_Queen_King">#REF!</definedName>
    <definedName name="Bed_in_a_bag_Twin" localSheetId="4">#REF!</definedName>
    <definedName name="Bed_in_a_bag_Twin">#REF!</definedName>
    <definedName name="Bed_Pillows" localSheetId="4">#REF!</definedName>
    <definedName name="Bed_Pillows">#REF!</definedName>
    <definedName name="Bedding" localSheetId="4">#REF!</definedName>
    <definedName name="Bedding">#REF!</definedName>
    <definedName name="Bedding." localSheetId="4">#REF!</definedName>
    <definedName name="Bedding.">#REF!</definedName>
    <definedName name="Bedspreads_Coverlets" localSheetId="4">#REF!</definedName>
    <definedName name="Bedspreads_Coverlets">#REF!</definedName>
    <definedName name="Blankets_Throws" localSheetId="4">#REF!</definedName>
    <definedName name="Blankets_Throws">#REF!</definedName>
    <definedName name="bm" localSheetId="4">#REF!</definedName>
    <definedName name="bm">#REF!</definedName>
    <definedName name="brands">'[1]other data'!$K$2:$K$48</definedName>
    <definedName name="brown" localSheetId="4">#REF!</definedName>
    <definedName name="brown">#REF!</definedName>
    <definedName name="BuyUnits_Range">[2]Mapping!$B$2:$B$55</definedName>
    <definedName name="ca_available_Range">[2]Mapping!$AB$2:$AB$5</definedName>
    <definedName name="ca_Compliant_Range">[2]Mapping!$BF$2:$BF$4</definedName>
    <definedName name="ca_CompliantReason_Range">[2]Mapping!$BH$2:$BH$13</definedName>
    <definedName name="ca_SisVendor_Range">[2]Mapping!$BD$2:$BD$3</definedName>
    <definedName name="ca_stuffedarticlesreg_Range">[2]Mapping!$AD$2:$AD$6</definedName>
    <definedName name="Case_Freight_Range">[2]Mapping!$F$2:$F$19</definedName>
    <definedName name="CATEGORY" localSheetId="4">[5]Sheet1!$DW$2:$DW$3</definedName>
    <definedName name="CATEGORY">[6]Sheet1!$DW$2:$DW$3</definedName>
    <definedName name="categoryfinal">'[7]Import Quote Sheet'!$A$90:$A$190</definedName>
    <definedName name="CH" localSheetId="4">'[3]COMMON ATTR'!$C$4:$C$249</definedName>
    <definedName name="CH">'[4]COMMON ATTR'!$C$4:$C$249</definedName>
    <definedName name="chargeback">'[1]other data'!$B$2:$B$6</definedName>
    <definedName name="colour" localSheetId="4">#REF!</definedName>
    <definedName name="colour">#REF!</definedName>
    <definedName name="COLUMN" localSheetId="4">'[3]PT TABLE'!$A$2</definedName>
    <definedName name="COLUMN">'[4]PT TABLE'!$A$2</definedName>
    <definedName name="Commitment" localSheetId="4">#REF!</definedName>
    <definedName name="Commitment">#REF!</definedName>
    <definedName name="CON" localSheetId="4">'[8]317-TOP'!#REF!</definedName>
    <definedName name="CON">'[9]317-TOP'!#REF!</definedName>
    <definedName name="CONS" localSheetId="4">#REF!</definedName>
    <definedName name="CONS">#REF!</definedName>
    <definedName name="COO_Dest">[2]COO!$D$1:$D$3:'[2]COO'!$D$2</definedName>
    <definedName name="COOCountry_Range">[2]Mapping!$R$2:$R$245</definedName>
    <definedName name="COODest_Range">[2]Mapping!$P$2:$P$3</definedName>
    <definedName name="countries">'[1]other data'!$I$3:$I$249</definedName>
    <definedName name="d">[10]Mapping!$AR$2:$AR$84</definedName>
    <definedName name="dealPricing_Range">[2]Mapping!$AZ$2:$AZ$3</definedName>
    <definedName name="Decorative_Accessories" localSheetId="4">#REF!</definedName>
    <definedName name="Decorative_Accessories">#REF!</definedName>
    <definedName name="Decorative_Pillows_Inserts_Covers" localSheetId="4">#REF!</definedName>
    <definedName name="Decorative_Pillows_Inserts_Covers">#REF!</definedName>
    <definedName name="Description1_Range">[2]Mapping!$AM$2:$AM$72</definedName>
    <definedName name="Description2_Range">[2]Mapping!$AN$2:$AN$84</definedName>
    <definedName name="DesignStrat">[11]Info!$F$3:$F$5</definedName>
    <definedName name="diffgrp">'[1]diff group head'!$A$2:$A$47</definedName>
    <definedName name="DIFFS">'[1]other data'!$AF$2:$AF$13</definedName>
    <definedName name="Down_Comforters" localSheetId="4">#REF!</definedName>
    <definedName name="Down_Comforters">#REF!</definedName>
    <definedName name="dumb" localSheetId="4">#REF!</definedName>
    <definedName name="dumb">#REF!</definedName>
    <definedName name="Duvet_Covers" localSheetId="4">#REF!</definedName>
    <definedName name="Duvet_Covers">#REF!</definedName>
    <definedName name="Electrics" localSheetId="4">#REF!</definedName>
    <definedName name="Electrics">#REF!</definedName>
    <definedName name="Exchange_Rate">[12]Costs!$J$11</definedName>
    <definedName name="Feature1_Range">[2]Mapping!$AG$2:$AG$25</definedName>
    <definedName name="Feature10_Range">[13]Mapping!$AP$2:$AP$17</definedName>
    <definedName name="Feature2_Range">[2]Mapping!$AH$2:$AH$17</definedName>
    <definedName name="Feature3_Range">[2]Mapping!$AI$2:$AI$21</definedName>
    <definedName name="Feature4_Range">[2]Mapping!$AJ$2:$AJ$9</definedName>
    <definedName name="Feature5_Range">[2]Mapping!$AK$2:$AK$5</definedName>
    <definedName name="Feature6_Range">[2]Mapping!$AL$2:$AL$20</definedName>
    <definedName name="Feature7_Range">[13]Mapping!$AM$2:$AM$21</definedName>
    <definedName name="Feature8_Range">[13]Mapping!$AN$2:$AN$9</definedName>
    <definedName name="Feature9_Range">[13]Mapping!$AO$2:$AO$5</definedName>
    <definedName name="feed" localSheetId="4">#REF!</definedName>
    <definedName name="feed">#REF!</definedName>
    <definedName name="FIFRACompliance_Range">[2]Mapping!$L$2:$L$10</definedName>
    <definedName name="FIFRAExemption_Range">[2]Mapping!$N$2:$N$3</definedName>
    <definedName name="finalports">'[7]Import Quote Sheet'!$B$90:$B$123</definedName>
    <definedName name="foam" localSheetId="4">[5]Sheet1!$EC$2:$EC$3</definedName>
    <definedName name="foam">[6]Sheet1!$EC$2:$EC$3</definedName>
    <definedName name="freight">'[1]other data'!$AC$3:$AC$14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gen_ulreq_Range">[14]Mapping!$X$2:$X$5</definedName>
    <definedName name="Gold1" localSheetId="4">#REF!</definedName>
    <definedName name="Gold1">#REF!</definedName>
    <definedName name="h" localSheetId="4">#REF!</definedName>
    <definedName name="h">#REF!</definedName>
    <definedName name="HANGER">[1]hangers!$B$3:$B$42</definedName>
    <definedName name="hanger2">[1]hangers!$G$3:$G$42</definedName>
    <definedName name="HBC" localSheetId="4">'[15]Spec Sheet'!#REF!</definedName>
    <definedName name="HBC">'[16]Spec Sheet'!#REF!</definedName>
    <definedName name="help" localSheetId="4">#REF!</definedName>
    <definedName name="help">#REF!</definedName>
    <definedName name="here" localSheetId="4">#REF!</definedName>
    <definedName name="here">#REF!</definedName>
    <definedName name="Home_Décor" localSheetId="4">#REF!</definedName>
    <definedName name="Home_Décor">#REF!</definedName>
    <definedName name="Home_Décor." localSheetId="4">#REF!</definedName>
    <definedName name="Home_Décor.">#REF!</definedName>
    <definedName name="i" localSheetId="4">'[17] Projected 2006 VS. 2005'!#REF!</definedName>
    <definedName name="i">'[18] Projected 2006 VS. 2005'!#REF!</definedName>
    <definedName name="IAN" localSheetId="4">'[19]FLASH WK 23'!$F$1:$AJ$65536</definedName>
    <definedName name="IAN">'[20]FLASH WK 23'!$F$1:$AJ$65536</definedName>
    <definedName name="ItemInfoList" localSheetId="4">#REF!</definedName>
    <definedName name="ItemInfoList">#REF!</definedName>
    <definedName name="ItemList" localSheetId="4">#REF!</definedName>
    <definedName name="ItemList">#REF!</definedName>
    <definedName name="katie" localSheetId="4">#REF!</definedName>
    <definedName name="katie">#REF!</definedName>
    <definedName name="KD" localSheetId="4">[5]Sheet1!$DS$2:$DS$2</definedName>
    <definedName name="KD">[6]Sheet1!$DS$2:$DS$2</definedName>
    <definedName name="Kids_Bath" localSheetId="4">#REF!</definedName>
    <definedName name="Kids_Bath">#REF!</definedName>
    <definedName name="Kids_or_Teen" localSheetId="4">#REF!</definedName>
    <definedName name="Kids_or_Teen">#REF!</definedName>
    <definedName name="LicensedProduct_Range">[2]Mapping!$AF$2:$AF$3</definedName>
    <definedName name="Lighting_or_Candleholders" localSheetId="4">#REF!</definedName>
    <definedName name="Lighting_or_Candleholders">#REF!</definedName>
    <definedName name="lnk" localSheetId="4">[21]Sheet1!$A$2</definedName>
    <definedName name="lnk">[22]Sheet1!$A$2</definedName>
    <definedName name="loctype">'[1]other data'!$BN$2:$BN$6</definedName>
    <definedName name="M" localSheetId="4">[5]Sheet1!$EA$2:$EA$3</definedName>
    <definedName name="M">[6]Sheet1!$EA$2:$EA$3</definedName>
    <definedName name="madeline" localSheetId="4">#REF!</definedName>
    <definedName name="madeline">#REF!</definedName>
    <definedName name="mal" localSheetId="4">#REF!</definedName>
    <definedName name="mal">#REF!</definedName>
    <definedName name="malpass" localSheetId="4">#REF!</definedName>
    <definedName name="malpass">#REF!</definedName>
    <definedName name="mason" localSheetId="4">#REF!</definedName>
    <definedName name="mason">#REF!</definedName>
    <definedName name="Mattress_Pads_Full_Queen_King" localSheetId="4">#REF!</definedName>
    <definedName name="Mattress_Pads_Full_Queen_King">#REF!</definedName>
    <definedName name="Mattress_Pads_Twin" localSheetId="4">#REF!</definedName>
    <definedName name="Mattress_Pads_Twin">#REF!</definedName>
    <definedName name="Mattress_Toppers_Full_Queen_King" localSheetId="4">#REF!</definedName>
    <definedName name="Mattress_Toppers_Full_Queen_King">#REF!</definedName>
    <definedName name="Mattress_Toppers_Twin" localSheetId="4">#REF!</definedName>
    <definedName name="Mattress_Toppers_Twin">#REF!</definedName>
    <definedName name="mia" localSheetId="4">#REF!</definedName>
    <definedName name="mia">#REF!</definedName>
    <definedName name="mm" localSheetId="4">#REF!</definedName>
    <definedName name="mm">#REF!</definedName>
    <definedName name="mn" localSheetId="4">#REF!</definedName>
    <definedName name="mn">#REF!</definedName>
    <definedName name="Non_Down_Comforters_Full_Queen_King" localSheetId="4">#REF!</definedName>
    <definedName name="Non_Down_Comforters_Full_Queen_King">#REF!</definedName>
    <definedName name="Non_Down_Comforters_Twin" localSheetId="4">#REF!</definedName>
    <definedName name="Non_Down_Comforters_Twin">#REF!</definedName>
    <definedName name="ok" localSheetId="4">[23]Sheet1!$A$1:$C$65536</definedName>
    <definedName name="ok">[24]Sheet1!$A$1:$C$65536</definedName>
    <definedName name="one" localSheetId="4">#REF!</definedName>
    <definedName name="one">#REF!</definedName>
    <definedName name="ORDERTYPE">'[1]other data'!$AN$2:$AN$6</definedName>
    <definedName name="OTB">'[1]other data'!$R$2:$R$14</definedName>
    <definedName name="Outdoor" localSheetId="4">#REF!</definedName>
    <definedName name="Outdoor">#REF!</definedName>
    <definedName name="PACK" localSheetId="4">[5]Sheet1!$EE$2:$EE$3</definedName>
    <definedName name="PACK">[6]Sheet1!$EE$2:$EE$3</definedName>
    <definedName name="Pet_Care" localSheetId="4">#REF!</definedName>
    <definedName name="Pet_Care">#REF!</definedName>
    <definedName name="Pillow_Shams" localSheetId="4">#REF!</definedName>
    <definedName name="Pillow_Shams">#REF!</definedName>
    <definedName name="Pillowcases" localSheetId="4">#REF!</definedName>
    <definedName name="Pillowcases">#REF!</definedName>
    <definedName name="PkgFormat">[11]Info!$E$2:$E$49</definedName>
    <definedName name="PL" localSheetId="4">'[25]UNIQUE ATTR 2'!#REF!</definedName>
    <definedName name="PL">'[26]UNIQUE ATTR 2'!#REF!</definedName>
    <definedName name="po_type">'[1]other data'!$AU$2:$AU$11</definedName>
    <definedName name="PORT_IFF" localSheetId="4">[27]a!$A$10:$B$35</definedName>
    <definedName name="PORT_IFF">[28]a!$A$10:$B$35</definedName>
    <definedName name="POtype">#REF!</definedName>
    <definedName name="Preticketed_Range">[2]Mapping!$H$2:$H$3</definedName>
    <definedName name="_xlnm.Print_Area" localSheetId="4">FRF!$A$1:$AD$5</definedName>
    <definedName name="_xlnm.Print_Area">#REF!</definedName>
    <definedName name="PRINT_AREA_MI" localSheetId="4">#REF!</definedName>
    <definedName name="PRINT_AREA_MI">#REF!</definedName>
    <definedName name="Prints" localSheetId="4">#REF!</definedName>
    <definedName name="Prints">#REF!</definedName>
    <definedName name="PT" localSheetId="4">'[3]PT TABLE'!$A$4:$A$42</definedName>
    <definedName name="PT">'[4]PT TABLE'!$A$4:$A$42</definedName>
    <definedName name="PW" localSheetId="4">'[25]UNIQUE ATTR 2'!#REF!</definedName>
    <definedName name="PW">'[26]UNIQUE ATTR 2'!#REF!</definedName>
    <definedName name="QSFOB">[29]Q1!$C$38</definedName>
    <definedName name="Quilts" localSheetId="4">#REF!</definedName>
    <definedName name="Quilts">#REF!</definedName>
    <definedName name="retailAK_O_YN_Range">[2]Mapping!$AR$2:$AR$3</definedName>
    <definedName name="retailCA_O_YN_Range">[2]Mapping!$AV$2:$AV$3</definedName>
    <definedName name="retailHA_O_YN_Range">[2]Mapping!$AX$2:$AX$3</definedName>
    <definedName name="retailPR_O_YN_Range">[2]Mapping!$AT$2:$AT$3</definedName>
    <definedName name="retailPR_o_YN_Rangee">[14]Mapping!$AL$2:$AL$3</definedName>
    <definedName name="retailUS_O_YN_Range">[2]Mapping!$AP$2:$AP$3</definedName>
    <definedName name="RN" localSheetId="4">'[3]RN_Item Disposition'!$A$12:$A$81</definedName>
    <definedName name="RN">'[4]RN_Item Disposition'!$A$12:$A$81</definedName>
    <definedName name="ROW" localSheetId="4">'[3]PT TABLE'!$A$1</definedName>
    <definedName name="ROW">'[4]PT TABLE'!$A$1</definedName>
    <definedName name="runnum">'[1]other data'!$BI$2:$BI$18</definedName>
    <definedName name="sbm" localSheetId="4">#REF!</definedName>
    <definedName name="sbm">#REF!</definedName>
    <definedName name="scalenum">'[1]other data'!$BG$2:$BG$18</definedName>
    <definedName name="Seasonal" localSheetId="4">#REF!</definedName>
    <definedName name="Seasonal">#REF!</definedName>
    <definedName name="SellUnits_Range">[2]Mapping!$D$2:$D$53</definedName>
    <definedName name="Sheets_Full_Queen_King" localSheetId="4">#REF!</definedName>
    <definedName name="Sheets_Full_Queen_King">#REF!</definedName>
    <definedName name="Sheets_Twin" localSheetId="4">#REF!</definedName>
    <definedName name="Sheets_Twin">#REF!</definedName>
    <definedName name="Shower_Curtains" localSheetId="4">#REF!</definedName>
    <definedName name="Shower_Curtains">#REF!</definedName>
    <definedName name="size1">#REF!</definedName>
    <definedName name="size1a">#REF!</definedName>
    <definedName name="SKU_ID" localSheetId="4">#REF!</definedName>
    <definedName name="SKU_ID">#REF!</definedName>
    <definedName name="Slipcovers_Chair_Pads" localSheetId="4">#REF!</definedName>
    <definedName name="Slipcovers_Chair_Pads">#REF!</definedName>
    <definedName name="Slipcovers_Chair_Pads." localSheetId="4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UB" localSheetId="4">#REF!</definedName>
    <definedName name="SUB">#REF!</definedName>
    <definedName name="subcat" localSheetId="4">#REF!</definedName>
    <definedName name="subcat">#REF!</definedName>
    <definedName name="suggestedMessage_Range">[2]Mapping!$BB$2:$BB$3</definedName>
    <definedName name="SUPPLIER">'[1]vendor info'!$A$4:$A$400</definedName>
    <definedName name="suzi" localSheetId="4">[30]Sheet3!$A:$IV</definedName>
    <definedName name="suzi">[31]Sheet3!$A:$IV</definedName>
    <definedName name="suzie" localSheetId="4">#REF!</definedName>
    <definedName name="suzie">#REF!</definedName>
    <definedName name="t" localSheetId="4">#REF!</definedName>
    <definedName name="t">#REF!</definedName>
    <definedName name="TBJ">'[1]other data'!$AK$2:$AK$10</definedName>
    <definedName name="TERMS">'[1]other data'!$P$2:$P$7</definedName>
    <definedName name="three" localSheetId="4">[30]Sheet3!$A:$IV</definedName>
    <definedName name="three">[31]Sheet3!$A:$IV</definedName>
    <definedName name="TICKET">[1]tickets!$B$3:$B$27</definedName>
    <definedName name="ticket2">[1]tickets!$G$3:$G$27</definedName>
    <definedName name="TOTAL" localSheetId="4">#REF!</definedName>
    <definedName name="TOTAL">#REF!</definedName>
    <definedName name="totals" localSheetId="4">#REF!</definedName>
    <definedName name="totals">#REF!</definedName>
    <definedName name="Towels_Bath_Sheets" localSheetId="4">#REF!</definedName>
    <definedName name="Towels_Bath_Sheets">#REF!</definedName>
    <definedName name="toys" localSheetId="4">#REF!</definedName>
    <definedName name="toys">#REF!</definedName>
    <definedName name="two" localSheetId="4">[30]Sheet2!$A:$IV</definedName>
    <definedName name="two">[31]Sheet2!$A:$IV</definedName>
    <definedName name="UDA3A">'[1]other data'!$AY$2:$AY$4</definedName>
    <definedName name="UDA3B">'[1]other data'!$AZ$2:$AZ$6</definedName>
    <definedName name="UNIT" localSheetId="4">[5]Sheet1!$EF$2:$EF$3</definedName>
    <definedName name="UNIT">[6]Sheet1!$EF$2:$EF$3</definedName>
    <definedName name="upc" localSheetId="4">#REF!</definedName>
    <definedName name="upc">#REF!</definedName>
    <definedName name="UPC1A">'[1]other data'!$BD$2:$BD$5</definedName>
    <definedName name="UPC2A">'[1]other data'!$BF$2:$BF$5</definedName>
    <definedName name="WAREHOUSE">'[1]other data'!$BL$2:$BL$24</definedName>
    <definedName name="WD" localSheetId="4">'[25]UNIQUE ATTR 2'!#REF!</definedName>
    <definedName name="WD">'[26]UNIQUE ATTR 2'!#REF!</definedName>
    <definedName name="wer" localSheetId="4">#REF!</definedName>
    <definedName name="wer">#REF!</definedName>
    <definedName name="Window_Treatments_Hardware_Accessories" localSheetId="4">#REF!</definedName>
    <definedName name="Window_Treatments_Hardware_Accessories">#REF!</definedName>
    <definedName name="Window_Treatments_Hardware_Accessories." localSheetId="4">#REF!</definedName>
    <definedName name="Window_Treatments_Hardware_Accessories.">#REF!</definedName>
    <definedName name="wood" localSheetId="4">[5]Sheet1!$EG$2:$EG$3</definedName>
    <definedName name="wood">[6]Sheet1!$EG$2:$EG$3</definedName>
    <definedName name="y" localSheetId="4">#REF!</definedName>
    <definedName name="y">#REF!</definedName>
    <definedName name="YN">'[32]Page 1 Sales and Forecast'!$AA$2:$AA$3</definedName>
    <definedName name="YNE">'[1]other data'!$BB$2:$BB$5</definedName>
    <definedName name="YNES">'[1]other data'!$BR$2:$BR$6</definedName>
    <definedName name="z" localSheetId="4">#REF!</definedName>
    <definedName name="z">#REF!</definedName>
    <definedName name="先说说">[33]Mapping!$D$2:$D$53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" i="7" l="1"/>
  <c r="BL2" i="5"/>
  <c r="BN2" i="5" s="1"/>
  <c r="D8" i="2" s="1"/>
  <c r="BH2" i="5"/>
  <c r="BA2" i="5"/>
  <c r="AX2" i="5"/>
  <c r="AU2" i="5"/>
  <c r="AR2" i="5"/>
  <c r="AP2" i="5"/>
  <c r="AN2" i="5"/>
  <c r="AD2" i="5"/>
  <c r="AF2" i="5" s="1"/>
  <c r="AH2" i="5" s="1"/>
  <c r="AL2" i="5" s="1"/>
  <c r="D3" i="2"/>
  <c r="BF2" i="5" l="1"/>
  <c r="BI2" i="5" s="1"/>
  <c r="BB2" i="5"/>
  <c r="BC2" i="5" s="1"/>
  <c r="BM2" i="5" l="1"/>
  <c r="BD2" i="5"/>
</calcChain>
</file>

<file path=xl/comments1.xml><?xml version="1.0" encoding="utf-8"?>
<comments xmlns="http://schemas.openxmlformats.org/spreadsheetml/2006/main">
  <authors>
    <author>Heather Zhu</author>
  </authors>
  <commentList>
    <comment ref="C3" authorId="0" shapeId="0">
      <text>
        <r>
          <rPr>
            <b/>
            <sz val="9"/>
            <rFont val="Tahoma"/>
            <family val="2"/>
          </rPr>
          <t>Heather Zhu:</t>
        </r>
        <r>
          <rPr>
            <sz val="9"/>
            <rFont val="Tahoma"/>
            <family val="2"/>
          </rPr>
          <t xml:space="preserve">
auto filled by the system: Master Customer + Brand + Year/Season + Pattern/Feature + Product Category</t>
        </r>
      </text>
    </comment>
    <comment ref="C4" authorId="0" shapeId="0">
      <text>
        <r>
          <rPr>
            <b/>
            <sz val="9"/>
            <rFont val="Tahoma"/>
            <family val="2"/>
          </rPr>
          <t>Heather Zhu:</t>
        </r>
        <r>
          <rPr>
            <sz val="9"/>
            <rFont val="Tahoma"/>
            <family val="2"/>
          </rPr>
          <t xml:space="preserve">
free text, not mandatory: Tier 1 pattern name only; multi patterns use "/"; can be the most recogonizable features or the customer program #, etc.</t>
        </r>
      </text>
    </comment>
    <comment ref="A6" authorId="0" shapeId="0">
      <text>
        <r>
          <rPr>
            <b/>
            <sz val="9"/>
            <rFont val="Tahoma"/>
            <family val="2"/>
          </rPr>
          <t>Heather Zhu:</t>
        </r>
        <r>
          <rPr>
            <sz val="9"/>
            <rFont val="Tahoma"/>
            <family val="2"/>
          </rPr>
          <t xml:space="preserve">
Select from ValueSelect</t>
        </r>
      </text>
    </comment>
  </commentList>
</comments>
</file>

<file path=xl/comments2.xml><?xml version="1.0" encoding="utf-8"?>
<comments xmlns="http://schemas.openxmlformats.org/spreadsheetml/2006/main">
  <authors>
    <author>heather.zhu@jlahome.com</author>
  </authors>
  <commentLis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1"/>
            <rFont val="Calibri"/>
            <family val="2"/>
          </rPr>
          <t>[JLA DI Price]*[DI %]</t>
        </r>
      </text>
    </comment>
    <comment ref="AP1" authorId="0" shapeId="0">
      <text>
        <r>
          <rPr>
            <sz val="11"/>
            <rFont val="Calibri"/>
            <family val="2"/>
          </rPr>
          <t>[JLA DI Price]*[Royalty %]</t>
        </r>
      </text>
    </comment>
    <comment ref="AR1" authorId="0" shapeId="0">
      <text>
        <r>
          <rPr>
            <sz val="11"/>
            <rFont val="Calibri"/>
            <family val="2"/>
          </rPr>
          <t>[JLA DI Price]*[Rebate %]</t>
        </r>
      </text>
    </comment>
    <comment ref="AU1" authorId="0" shapeId="0">
      <text>
        <r>
          <rPr>
            <sz val="11"/>
            <rFont val="Calibri"/>
            <family val="2"/>
          </rPr>
          <t>[JLA DI Price]*[Load 1 %]</t>
        </r>
      </text>
    </comment>
    <comment ref="AX1" authorId="0" shapeId="0">
      <text>
        <r>
          <rPr>
            <sz val="11"/>
            <rFont val="Calibri"/>
            <family val="2"/>
          </rPr>
          <t>[JLA DI Price]*[Load 2 %]</t>
        </r>
      </text>
    </comment>
    <comment ref="BA1" authorId="0" shapeId="0">
      <text>
        <r>
          <rPr>
            <sz val="11"/>
            <rFont val="Calibri"/>
            <family val="2"/>
          </rPr>
          <t>[JLA DI Price]*[Load 3 %]</t>
        </r>
      </text>
    </comment>
    <comment ref="BB1" authorId="0" shapeId="0">
      <text>
        <r>
          <rPr>
            <sz val="11"/>
            <rFont val="Calibri"/>
            <family val="2"/>
          </rPr>
          <t>[DA $]+[Royalty $]+[Rebate $]+[Load 1 $]+[Load 2 $]+[Laod 3 $]</t>
        </r>
      </text>
    </comment>
    <comment ref="BC1" authorId="0" shapeId="0">
      <text>
        <r>
          <rPr>
            <sz val="11"/>
            <rFont val="Calibri"/>
            <family val="2"/>
          </rPr>
          <t>[FOB Cost $ (Value)]+[Total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BF1" authorId="0" shapeId="0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BH1" authorId="0" shapeId="0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I1" authorId="0" shapeId="0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L1" authorId="0" shapeId="0">
      <text>
        <r>
          <rPr>
            <sz val="11"/>
            <rFont val="Calibri"/>
            <family val="2"/>
          </rPr>
          <t>[Total Quantity]*[Ratio]</t>
        </r>
      </text>
    </comment>
    <comment ref="BM1" authorId="0" shapeId="0">
      <text>
        <r>
          <rPr>
            <sz val="11"/>
            <rFont val="Calibri"/>
            <family val="2"/>
          </rPr>
          <t>[FOB with Loads $]*[Quantity]</t>
        </r>
      </text>
    </comment>
    <comment ref="BN1" authorId="0" shapeId="0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<sst xmlns="http://schemas.openxmlformats.org/spreadsheetml/2006/main" count="879" uniqueCount="797">
  <si>
    <t xml:space="preserve">                                                                                  2025 Bath DI Commitment Sheet</t>
  </si>
  <si>
    <t xml:space="preserve"> </t>
  </si>
  <si>
    <t>Division</t>
  </si>
  <si>
    <t>Bath</t>
  </si>
  <si>
    <t>Program Name</t>
  </si>
  <si>
    <t>Order Type</t>
  </si>
  <si>
    <t>Non-Replenishment</t>
  </si>
  <si>
    <t>PDPM</t>
  </si>
  <si>
    <t>Sammi Xu</t>
  </si>
  <si>
    <t>Super Big  (&gt;$1,000,000)</t>
  </si>
  <si>
    <t>Big  ($500,000~$1,000,000)</t>
  </si>
  <si>
    <t>Medium  ($150,000~$500,000)</t>
  </si>
  <si>
    <t>Small  ($0~$150,000)</t>
  </si>
  <si>
    <t>Super Big  (&gt;$500,000)</t>
  </si>
  <si>
    <t>Big  ($250,000~$500,000)</t>
  </si>
  <si>
    <t>Medium  ($100,000~$250,000)</t>
  </si>
  <si>
    <t>Small  ($0~$100,000)</t>
  </si>
  <si>
    <t>Customer</t>
  </si>
  <si>
    <t>TAR HEEL (FAMILY DOLL-DI)</t>
  </si>
  <si>
    <t>Pattern/Features</t>
  </si>
  <si>
    <t>CUSHION WAFFLE TUB MAT</t>
  </si>
  <si>
    <t>Order Process</t>
  </si>
  <si>
    <t>Direct Import</t>
  </si>
  <si>
    <t>UCCPM</t>
  </si>
  <si>
    <t>Jennifer Tung</t>
  </si>
  <si>
    <t>Rollout/Replenishment</t>
  </si>
  <si>
    <t>FOB CA Price Quote</t>
  </si>
  <si>
    <t>FOB GA Price Quote</t>
  </si>
  <si>
    <t>FOB CA/GA Price Quote</t>
  </si>
  <si>
    <t>Master Customer</t>
  </si>
  <si>
    <t>Family Dollar</t>
  </si>
  <si>
    <t>Year</t>
  </si>
  <si>
    <t>Ship To Location</t>
  </si>
  <si>
    <t>Consolidator</t>
  </si>
  <si>
    <t>Responsible Party</t>
  </si>
  <si>
    <t>PM</t>
  </si>
  <si>
    <t>Brand</t>
  </si>
  <si>
    <t>Inspire by Intelligent Design</t>
  </si>
  <si>
    <t>Season</t>
  </si>
  <si>
    <t>Spring</t>
  </si>
  <si>
    <t>Country of Origin</t>
  </si>
  <si>
    <t>Vietnam</t>
  </si>
  <si>
    <t>Factory Control</t>
  </si>
  <si>
    <t>Yes</t>
  </si>
  <si>
    <t>Domestic: Port</t>
  </si>
  <si>
    <t>Domestic: Warehouse</t>
  </si>
  <si>
    <t>Drop-Ship</t>
  </si>
  <si>
    <t>Licensor</t>
  </si>
  <si>
    <t>Main Product Category</t>
  </si>
  <si>
    <t>Bath Rug</t>
  </si>
  <si>
    <t>Overseas Production Team</t>
  </si>
  <si>
    <t>STAR</t>
  </si>
  <si>
    <t>Vendor Name</t>
  </si>
  <si>
    <t>TBD</t>
  </si>
  <si>
    <t>Customer DC</t>
  </si>
  <si>
    <t>Pick Up At Port</t>
  </si>
  <si>
    <t>LVM</t>
  </si>
  <si>
    <t>LM2</t>
  </si>
  <si>
    <t>WOD</t>
  </si>
  <si>
    <t>SAV</t>
  </si>
  <si>
    <t>LM2/SAV</t>
  </si>
  <si>
    <t>Tech Code</t>
  </si>
  <si>
    <t>Est. Total Sales</t>
  </si>
  <si>
    <t>Departure Port:</t>
  </si>
  <si>
    <t>Ho Chi Minh,Vietnam</t>
  </si>
  <si>
    <t>For Ecom</t>
  </si>
  <si>
    <t>No</t>
  </si>
  <si>
    <t>Notes</t>
  </si>
  <si>
    <t>Est. Program Size</t>
  </si>
  <si>
    <t>Small: &lt; 100K</t>
  </si>
  <si>
    <t>Port of Discharge:</t>
  </si>
  <si>
    <t>Program Commit Date</t>
  </si>
  <si>
    <t>11/21/2025</t>
  </si>
  <si>
    <t>Quote Sheet Template:</t>
  </si>
  <si>
    <t>2025 BATH DI</t>
  </si>
  <si>
    <t>Customer Exclusive</t>
  </si>
  <si>
    <r>
      <rPr>
        <sz val="11"/>
        <rFont val="Calibri"/>
        <family val="2"/>
      </rPr>
      <t>1.</t>
    </r>
    <r>
      <rPr>
        <b/>
        <sz val="11"/>
        <rFont val="Calibri"/>
        <family val="2"/>
      </rPr>
      <t xml:space="preserve"> Item</t>
    </r>
    <r>
      <rPr>
        <sz val="11"/>
        <rFont val="Calibri"/>
        <family val="2"/>
      </rPr>
      <t xml:space="preserve"> tab is the template which will be uploaded to EEC</t>
    </r>
  </si>
  <si>
    <t>2. please use English input for the characters such as punctuations and brackets: : "" ()</t>
  </si>
  <si>
    <t xml:space="preserve">3. no special charaters including [^?&amp;？|=]+ </t>
  </si>
  <si>
    <t>4. Description-Short: max 30 characters</t>
  </si>
  <si>
    <t>5. Carton info: leave the cells blank if no available info, do NOT put in "N/A"</t>
  </si>
  <si>
    <t>Duty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</si>
  <si>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</si>
  <si>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</si>
  <si>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</si>
  <si>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</si>
  <si>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</si>
  <si>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</si>
  <si>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</si>
  <si>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</si>
  <si>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</si>
  <si>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</si>
  <si>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</si>
  <si>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</si>
  <si>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</si>
  <si>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</si>
  <si>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</si>
  <si>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UCCPM Price</t>
  </si>
  <si>
    <t>FOB Cost $ (Value)</t>
  </si>
  <si>
    <t>Package Type</t>
  </si>
  <si>
    <t>Packaging</t>
  </si>
  <si>
    <t>PDQ Size L (cm)</t>
  </si>
  <si>
    <t>PDQ Size W (cm)</t>
  </si>
  <si>
    <t>PDQ Size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</si>
  <si>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</si>
  <si>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</si>
  <si>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</si>
  <si>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</si>
  <si>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</si>
  <si>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</si>
  <si>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</si>
  <si>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</si>
  <si>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</si>
  <si>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</si>
  <si>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</si>
  <si>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</si>
  <si>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</si>
  <si>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</si>
  <si>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</si>
  <si>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</si>
  <si>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</si>
  <si>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</si>
  <si>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</si>
  <si>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</si>
  <si>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</si>
  <si>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</si>
  <si>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</si>
  <si>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</si>
  <si>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</si>
  <si>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</si>
  <si>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</si>
  <si>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</si>
  <si>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</si>
  <si>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</si>
  <si>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FOB with Loads $</t>
  </si>
  <si>
    <t>JLA FOB MU%</t>
  </si>
  <si>
    <t>JLA DI Price</t>
  </si>
  <si>
    <t>Estimated Retailer LDP Cost</t>
  </si>
  <si>
    <t>Suggested Retail Price</t>
  </si>
  <si>
    <t>Retail Markup %</t>
  </si>
  <si>
    <t>Retail Markup on Landed Price %</t>
  </si>
  <si>
    <t>Total Quantity</t>
  </si>
  <si>
    <t>Ratio</t>
  </si>
  <si>
    <t>Quantity</t>
  </si>
  <si>
    <t>Total Cost</t>
  </si>
  <si>
    <t>Total Sales</t>
  </si>
  <si>
    <t>Remarks</t>
  </si>
  <si>
    <t>Port</t>
  </si>
  <si>
    <t>COO</t>
  </si>
  <si>
    <t>Vendor</t>
  </si>
  <si>
    <t>CUSHION</t>
  </si>
  <si>
    <t>IBD CUSHION WAFFLE TUB MAT</t>
  </si>
  <si>
    <t>BATH MAT</t>
  </si>
  <si>
    <r>
      <t>PVC,weight 380g
Size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17x36"</t>
    </r>
  </si>
  <si>
    <t>PVC
17x36"</t>
  </si>
  <si>
    <t>17x36"</t>
  </si>
  <si>
    <t>3 color</t>
  </si>
  <si>
    <t>PIECE</t>
  </si>
  <si>
    <t>Rolled</t>
  </si>
  <si>
    <r>
      <rPr>
        <sz val="11"/>
        <rFont val="Arial"/>
        <family val="2"/>
      </rPr>
      <t>1pc/rolled with belly</t>
    </r>
    <r>
      <rPr>
        <sz val="11"/>
        <rFont val="Microsoft YaHei UI"/>
        <family val="2"/>
        <charset val="134"/>
      </rPr>
      <t>，</t>
    </r>
    <r>
      <rPr>
        <sz val="11"/>
        <rFont val="Arial"/>
        <family val="2"/>
      </rPr>
      <t>6pcs /PDQ , 4PDQ/master carton</t>
    </r>
  </si>
  <si>
    <t>3924.90.1050</t>
  </si>
  <si>
    <t>Customer Code</t>
  </si>
  <si>
    <t>Customer Name</t>
  </si>
  <si>
    <t>Category</t>
  </si>
  <si>
    <t>Category (do not use)</t>
  </si>
  <si>
    <t>Departure Port</t>
  </si>
  <si>
    <t>Port of Discharge</t>
  </si>
  <si>
    <t>ALDIDI</t>
  </si>
  <si>
    <t>ALDI INC. (DI)</t>
  </si>
  <si>
    <t>Aldi</t>
  </si>
  <si>
    <t>Assortment</t>
  </si>
  <si>
    <t>ASSORTMENT(90)</t>
  </si>
  <si>
    <t>AMAZON</t>
  </si>
  <si>
    <t>Amazon Fulfillment Services (Domestic)</t>
  </si>
  <si>
    <t>Amazon</t>
  </si>
  <si>
    <t>510 Design</t>
  </si>
  <si>
    <t>Beautyrest 3.5%</t>
  </si>
  <si>
    <t>Bath Accessories</t>
  </si>
  <si>
    <t>BATH ACCESSORIES(71)</t>
  </si>
  <si>
    <t>BOX-1</t>
  </si>
  <si>
    <t>CHA</t>
  </si>
  <si>
    <t>AFROZE TEXTILE INDUSTRIES (PRIVATE) LTD</t>
  </si>
  <si>
    <t>BEALLS</t>
  </si>
  <si>
    <t>Beall's Outlet Stores, Inc.</t>
  </si>
  <si>
    <t>Beall's</t>
  </si>
  <si>
    <t>Accentia</t>
  </si>
  <si>
    <t>Beautyrest 5.5%</t>
  </si>
  <si>
    <t>Bath Hardware</t>
  </si>
  <si>
    <t>BATH HARDWARE(76)</t>
  </si>
  <si>
    <t>BOX-2</t>
  </si>
  <si>
    <t>Karachi,Pakistan</t>
  </si>
  <si>
    <t>EXW</t>
  </si>
  <si>
    <t>AL KARAM TOWEL INDUSTRIES PVT. LTD.</t>
  </si>
  <si>
    <t>BLTNCOAT</t>
  </si>
  <si>
    <t>Burlington Coat Factory</t>
  </si>
  <si>
    <t>Addison Park</t>
  </si>
  <si>
    <t>Beautyrest Black 6%</t>
  </si>
  <si>
    <t>BATH RUG(72)</t>
  </si>
  <si>
    <t>India Office</t>
  </si>
  <si>
    <t>Lzmir, Turkey</t>
  </si>
  <si>
    <t>KRC</t>
  </si>
  <si>
    <t>ALOK INDUSTRIES LTD.</t>
  </si>
  <si>
    <t>DLS</t>
  </si>
  <si>
    <t>Dillard's Inc.</t>
  </si>
  <si>
    <t xml:space="preserve">Dillard's </t>
  </si>
  <si>
    <t>Alpine Valley</t>
  </si>
  <si>
    <t>Joseph Sadony</t>
  </si>
  <si>
    <t>Bath Set</t>
  </si>
  <si>
    <t>BATH SET(77)</t>
  </si>
  <si>
    <t>One Central-1</t>
  </si>
  <si>
    <t>Mumbai,India</t>
  </si>
  <si>
    <t>LA</t>
  </si>
  <si>
    <t>ARSHAD CORPORATION (PVT) LIMITED.</t>
  </si>
  <si>
    <t>DOLGEN-DI</t>
  </si>
  <si>
    <t>DOLLAR GENERAL CORP. (DI)</t>
  </si>
  <si>
    <t>Dollar General</t>
  </si>
  <si>
    <t>Amethyst Home</t>
  </si>
  <si>
    <t>Laura Ashley 3%</t>
  </si>
  <si>
    <t>Bath Towel</t>
  </si>
  <si>
    <t>BATH TOWEL(73)</t>
  </si>
  <si>
    <t>One Central-2</t>
  </si>
  <si>
    <t>Mundra, India</t>
  </si>
  <si>
    <t>MUD</t>
  </si>
  <si>
    <t>BARI TEXTILE MILLS (PVT) LTD</t>
  </si>
  <si>
    <t>FREDMEYERDI</t>
  </si>
  <si>
    <t>Fred Meyer Stores DI</t>
  </si>
  <si>
    <t>Fred Meyer</t>
  </si>
  <si>
    <t>Antimicrobial Performance</t>
  </si>
  <si>
    <t>Laura Ashley 4%</t>
  </si>
  <si>
    <t>Beach Towel</t>
  </si>
  <si>
    <t>BEACH TOWEL(74)</t>
  </si>
  <si>
    <t>Pakistan Office</t>
  </si>
  <si>
    <t>Nhava Sheva,India</t>
  </si>
  <si>
    <t>MUM</t>
  </si>
  <si>
    <t>CALFVOI VIET NAM COMPANY LIMITED</t>
  </si>
  <si>
    <t>GIANTTIGERDI</t>
  </si>
  <si>
    <t>Giant Tiger Stores Ltd. (DI)</t>
  </si>
  <si>
    <t>Giant Tiger</t>
  </si>
  <si>
    <t>Apothecary Home</t>
  </si>
  <si>
    <t>Laura Ashley 5%</t>
  </si>
  <si>
    <t>Fashion Towel</t>
  </si>
  <si>
    <t>FASHION TOWEL(75)</t>
  </si>
  <si>
    <t>Project S-1</t>
  </si>
  <si>
    <t>Ningbo,China</t>
  </si>
  <si>
    <t>NBO</t>
  </si>
  <si>
    <t>CHENAB LIMITED</t>
  </si>
  <si>
    <t>HGPOE</t>
  </si>
  <si>
    <t>Homegoods (POE)</t>
  </si>
  <si>
    <t>Homegoods</t>
  </si>
  <si>
    <t>ARCH / MANTLE</t>
  </si>
  <si>
    <t>Martha Stewart (Bath) 3%</t>
  </si>
  <si>
    <t>Shower Curtain</t>
  </si>
  <si>
    <t>SHOWER CURTAIN(70)</t>
  </si>
  <si>
    <t>Qingdao Office</t>
  </si>
  <si>
    <t>Qingdao,China</t>
  </si>
  <si>
    <t>NHA</t>
  </si>
  <si>
    <t>COTTON EMPIRE (PVT.) LTD.</t>
  </si>
  <si>
    <t>HOMEGOODS</t>
  </si>
  <si>
    <t>Homegoods Inc.</t>
  </si>
  <si>
    <t xml:space="preserve">Arch Studio  </t>
  </si>
  <si>
    <t>Martha Stewart (Bath) 4%</t>
  </si>
  <si>
    <t>Shanghai,China</t>
  </si>
  <si>
    <t>NY</t>
  </si>
  <si>
    <t>DENIZLI RATEKS TEKSTİL SAN. VE TIC. A.S.</t>
  </si>
  <si>
    <t>JCPCAT</t>
  </si>
  <si>
    <t>JC Penney Catalog</t>
  </si>
  <si>
    <t>JC Penney</t>
  </si>
  <si>
    <t>Armoire Collection</t>
  </si>
  <si>
    <t>Martha Stewart (Bath) 5%</t>
  </si>
  <si>
    <t>STAR-1</t>
  </si>
  <si>
    <t>Yantian,China</t>
  </si>
  <si>
    <t>OKL</t>
  </si>
  <si>
    <t>FAZE THREE LTD.</t>
  </si>
  <si>
    <t>JCPCATDI</t>
  </si>
  <si>
    <t>JC Penney Catalog (POE)</t>
  </si>
  <si>
    <t>Art In Motion</t>
  </si>
  <si>
    <t>Martha Stewart (Hard) 3%</t>
  </si>
  <si>
    <t>STAR-2</t>
  </si>
  <si>
    <t>QDO</t>
  </si>
  <si>
    <t>GUL AHMED TEXTILES</t>
  </si>
  <si>
    <t>JCPRET</t>
  </si>
  <si>
    <t>JC Penney Retail</t>
  </si>
  <si>
    <t>Artology</t>
  </si>
  <si>
    <t>Martha Stewart (Hard) 4%</t>
  </si>
  <si>
    <t>HANDFAB HOME</t>
  </si>
  <si>
    <t>JCPRETDI</t>
  </si>
  <si>
    <t>JC Penney Retail (POE)</t>
  </si>
  <si>
    <t>AT HOME</t>
  </si>
  <si>
    <t>Martha Stewart (Hard) 7%</t>
  </si>
  <si>
    <t>SH</t>
  </si>
  <si>
    <t>KAPOOR INDUSTRIES LTD.</t>
  </si>
  <si>
    <t>JLA</t>
  </si>
  <si>
    <t>JLA Home</t>
  </si>
  <si>
    <t>August &amp; Leo</t>
  </si>
  <si>
    <t>N Natori 5%</t>
  </si>
  <si>
    <t>YAT</t>
  </si>
  <si>
    <t>KOHINOOR TEXTILE MILLS LTD.</t>
  </si>
  <si>
    <t>KOHL</t>
  </si>
  <si>
    <t>Kohl's</t>
  </si>
  <si>
    <t>Autumn Days</t>
  </si>
  <si>
    <t>N Natori Studio 5%</t>
  </si>
  <si>
    <t>KRUSHNA COTEX PVT. LTD.</t>
  </si>
  <si>
    <t>KOHLPOE</t>
  </si>
  <si>
    <t>Kohl's (POE)</t>
  </si>
  <si>
    <t>Backstage</t>
  </si>
  <si>
    <t>Natori 7%</t>
  </si>
  <si>
    <t>Liberty Mills Limited</t>
  </si>
  <si>
    <t>KOHLEFC</t>
  </si>
  <si>
    <t>Kohl's Ecom Fulfillment</t>
  </si>
  <si>
    <t>Be Mine</t>
  </si>
  <si>
    <t>Serta 5.5%</t>
  </si>
  <si>
    <t>M.Y. BARI MILLS PVT. LTD.</t>
  </si>
  <si>
    <t>LINENCHEST</t>
  </si>
  <si>
    <t>Linen Chest</t>
  </si>
  <si>
    <t>Beauty Silk</t>
  </si>
  <si>
    <t>Serta Sheep 5.5%</t>
  </si>
  <si>
    <t>M/S MEENU CREATION LLP</t>
  </si>
  <si>
    <t>MACY04</t>
  </si>
  <si>
    <t>Macy's CFC</t>
  </si>
  <si>
    <t>Macy's</t>
  </si>
  <si>
    <t>Beautyrest</t>
  </si>
  <si>
    <t>Sharper Image Heated 3%</t>
  </si>
  <si>
    <t>MAGNA PROCESSING INDUSTRIES (PVT) LTD</t>
  </si>
  <si>
    <t>MACY03</t>
  </si>
  <si>
    <t>Macy's Home MMG</t>
  </si>
  <si>
    <t>Beautyrest Black</t>
  </si>
  <si>
    <t>Sharper Image Heated 4%</t>
  </si>
  <si>
    <t>MAHEEN TEXTILE MILLS (PVT) LTD.</t>
  </si>
  <si>
    <t>MACY01</t>
  </si>
  <si>
    <t>Macy's Home Store</t>
  </si>
  <si>
    <t xml:space="preserve">Beautyrest Platinum </t>
  </si>
  <si>
    <t>Sharper Image Heated 5%</t>
  </si>
  <si>
    <t>MITTAL CREATIONS INDIA</t>
  </si>
  <si>
    <t>MACY02</t>
  </si>
  <si>
    <t>Macy's.com</t>
  </si>
  <si>
    <t>Beautyrest Silver</t>
  </si>
  <si>
    <t>Sharper Image Nonheated 4%</t>
  </si>
  <si>
    <t>MK SONS (PVT) LTD</t>
  </si>
  <si>
    <t>ROSSPOE</t>
  </si>
  <si>
    <t>Ross Stores, Inc.</t>
  </si>
  <si>
    <t>Ross</t>
  </si>
  <si>
    <t>BeautySleep</t>
  </si>
  <si>
    <t>Sharper Image Nonheated 5%</t>
  </si>
  <si>
    <t>ORIENT TEXTILE MILLS LTD.</t>
  </si>
  <si>
    <t>TARHEEL</t>
  </si>
  <si>
    <t>BEBE</t>
  </si>
  <si>
    <t>Woolrich 5%</t>
  </si>
  <si>
    <t>PAN OVERSEAS</t>
  </si>
  <si>
    <t>TGT1138719</t>
  </si>
  <si>
    <t>Target Stores Import</t>
  </si>
  <si>
    <t>Target</t>
  </si>
  <si>
    <t>Bebe (Black/White Label Not Holiday)</t>
  </si>
  <si>
    <t>SARA TEXTILES LTD</t>
  </si>
  <si>
    <t>TK MAXX</t>
  </si>
  <si>
    <t>TKMaxx</t>
  </si>
  <si>
    <t>TK Maxx</t>
  </si>
  <si>
    <t>BEBE- BLACK</t>
  </si>
  <si>
    <t>SHARDA EXPORTS</t>
  </si>
  <si>
    <t>WALMART CANADA</t>
  </si>
  <si>
    <t>Wal-Mart Canada Corp. (DI)</t>
  </si>
  <si>
    <t>Walmart</t>
  </si>
  <si>
    <t>Bebe Bow</t>
  </si>
  <si>
    <t>T.C. TERRYTEX LTD.</t>
  </si>
  <si>
    <t>WALMARTMEX</t>
  </si>
  <si>
    <t>Wal-Mart Mexico</t>
  </si>
  <si>
    <t>Bebe Girls</t>
  </si>
  <si>
    <t>Trident Limited</t>
  </si>
  <si>
    <t>BEBE Holiday</t>
  </si>
  <si>
    <t>VANSH CREATION</t>
  </si>
  <si>
    <t>Bed Guardian</t>
  </si>
  <si>
    <t>VARDHMAN CREATIONS PVT. LTD.</t>
  </si>
  <si>
    <t>Beekman Home</t>
  </si>
  <si>
    <t>VISTA FURNISHING LIMITED</t>
  </si>
  <si>
    <t>BELK</t>
  </si>
  <si>
    <t>WEAVERS INDIA</t>
  </si>
  <si>
    <t>Better Home and Gardens</t>
  </si>
  <si>
    <t>YUNUS</t>
  </si>
  <si>
    <t>Beyond Soft</t>
  </si>
  <si>
    <t>东台兴捷亚</t>
  </si>
  <si>
    <t xml:space="preserve">Big One </t>
  </si>
  <si>
    <t>东莞市德鸿家居</t>
  </si>
  <si>
    <t>BIG ONE KIDS</t>
  </si>
  <si>
    <t>东莞智欣</t>
  </si>
  <si>
    <t xml:space="preserve">Biltmore </t>
  </si>
  <si>
    <t>东莞杰益</t>
  </si>
  <si>
    <t>Blueberry Cove</t>
  </si>
  <si>
    <t>东莞觉恒</t>
  </si>
  <si>
    <t>Broyhill</t>
  </si>
  <si>
    <t>丹阳俊祥</t>
  </si>
  <si>
    <t>Canadiana</t>
  </si>
  <si>
    <t>仙居馨乐股份</t>
  </si>
  <si>
    <t>Carson &amp; Cooper</t>
  </si>
  <si>
    <t>佛山三水佛莱雅</t>
  </si>
  <si>
    <t>CATCH'N ZZZ</t>
  </si>
  <si>
    <t>南京新锐麒</t>
  </si>
  <si>
    <t>Catherine Malandrino</t>
  </si>
  <si>
    <t>南京海聆梦</t>
  </si>
  <si>
    <t>Catherine Malandrino (Holiday)</t>
  </si>
  <si>
    <t>南昌瑞杰</t>
  </si>
  <si>
    <t>CATHERINE MALANDRINO HOTEL</t>
  </si>
  <si>
    <t>南通佳果</t>
  </si>
  <si>
    <t>Catherine Malandrino Kids</t>
  </si>
  <si>
    <t>南通布蓝尼</t>
  </si>
  <si>
    <t>Cedar &amp; Rose</t>
  </si>
  <si>
    <t>南通泽洲</t>
  </si>
  <si>
    <t>Celebrate Home</t>
  </si>
  <si>
    <t>厦门特辉</t>
  </si>
  <si>
    <t xml:space="preserve">Chapel Hill </t>
  </si>
  <si>
    <t>如皋佳丽</t>
  </si>
  <si>
    <t>Chapel Hill by Croscill</t>
  </si>
  <si>
    <t>孚日集团股份有限公司</t>
  </si>
  <si>
    <t>Charter Club</t>
  </si>
  <si>
    <t>宁波中天</t>
  </si>
  <si>
    <t>Chelsea Square</t>
  </si>
  <si>
    <t>宁波朗维</t>
  </si>
  <si>
    <t>City Lights</t>
  </si>
  <si>
    <t>宁波莱米纳</t>
  </si>
  <si>
    <t>Clean Habitat</t>
  </si>
  <si>
    <t>安吉欧义</t>
  </si>
  <si>
    <t>Clean Spaces</t>
  </si>
  <si>
    <t>山东超越</t>
  </si>
  <si>
    <t>Coastal Dunes</t>
  </si>
  <si>
    <t>惠州锋业</t>
  </si>
  <si>
    <t>Coastal Home</t>
  </si>
  <si>
    <t>扬州百思德</t>
  </si>
  <si>
    <t>Codi</t>
  </si>
  <si>
    <t>无锡翊宸</t>
  </si>
  <si>
    <t>COLIN + JUSTIN</t>
  </si>
  <si>
    <t>武义悠乐</t>
  </si>
  <si>
    <t>Comfort Bay</t>
  </si>
  <si>
    <t>江苏凯瑞家纺科技</t>
  </si>
  <si>
    <t>Comfort Classics</t>
  </si>
  <si>
    <t>江苏怡天时</t>
  </si>
  <si>
    <t>Comfort Spaces</t>
  </si>
  <si>
    <t>浙江凯瑞特</t>
  </si>
  <si>
    <t>Concierge Collection</t>
  </si>
  <si>
    <t>浙江盖亚</t>
  </si>
  <si>
    <t>Cottage Laundry</t>
  </si>
  <si>
    <t>海聆梦家居(SCM)</t>
  </si>
  <si>
    <t>Cozzze</t>
  </si>
  <si>
    <t>淄博冠森</t>
  </si>
  <si>
    <t xml:space="preserve">Cremieux  </t>
  </si>
  <si>
    <t>淄博凯文海特</t>
  </si>
  <si>
    <t>Crosby St</t>
  </si>
  <si>
    <t>淄博宜臣</t>
  </si>
  <si>
    <t>Croscill</t>
  </si>
  <si>
    <t>淄博新品</t>
  </si>
  <si>
    <t>Croscill Casual</t>
  </si>
  <si>
    <t>温州玛雅</t>
  </si>
  <si>
    <t>Croscill Classics</t>
  </si>
  <si>
    <t>潮州庆发</t>
  </si>
  <si>
    <t>Croscill Home</t>
  </si>
  <si>
    <t>潮州成望</t>
  </si>
  <si>
    <t>Crown and Ivy</t>
  </si>
  <si>
    <t>烟台北方</t>
  </si>
  <si>
    <t>Cuddl Duds</t>
  </si>
  <si>
    <t>瞿氏家纺</t>
  </si>
  <si>
    <t>Debbie Travis</t>
  </si>
  <si>
    <t>福建嘉顺</t>
  </si>
  <si>
    <t>Deck the Halls</t>
  </si>
  <si>
    <t>绍兴均瑞</t>
  </si>
  <si>
    <t>Décor 5</t>
  </si>
  <si>
    <t>绍兴绚绮</t>
  </si>
  <si>
    <t>Décor Studio</t>
  </si>
  <si>
    <t>苏州多来运</t>
  </si>
  <si>
    <t xml:space="preserve">Degrees of Comfort </t>
  </si>
  <si>
    <t>苏州瑞翔</t>
  </si>
  <si>
    <t>Designlab</t>
  </si>
  <si>
    <t>裕源陶瓷制作厂</t>
  </si>
  <si>
    <t>DesignLab Kids</t>
  </si>
  <si>
    <t>雅士缘纺织</t>
  </si>
  <si>
    <t>EE</t>
  </si>
  <si>
    <t>青岛三多锦</t>
  </si>
  <si>
    <t>Emryn House</t>
  </si>
  <si>
    <t>青岛宝璐家用</t>
  </si>
  <si>
    <t>Everyday Living</t>
  </si>
  <si>
    <t>青岛瑞联</t>
  </si>
  <si>
    <t xml:space="preserve">Fall Festival </t>
  </si>
  <si>
    <t>青岛盛和锦</t>
  </si>
  <si>
    <t>Fall Sweet Fall</t>
  </si>
  <si>
    <t>青岛羽翎珊</t>
  </si>
  <si>
    <t>Family Chef</t>
  </si>
  <si>
    <t>青岛联合志诚</t>
  </si>
  <si>
    <t>Festive Days</t>
  </si>
  <si>
    <t>青岛舒泰隆</t>
  </si>
  <si>
    <t>finch + robin</t>
  </si>
  <si>
    <t>青岛金泰</t>
  </si>
  <si>
    <t>Found &amp; Fable</t>
  </si>
  <si>
    <t>Free Home</t>
  </si>
  <si>
    <t>Friends Forever</t>
  </si>
  <si>
    <t>GAMER SQUAD</t>
  </si>
  <si>
    <t>GATHER AT HOME</t>
  </si>
  <si>
    <t>Ghostly Greeting</t>
  </si>
  <si>
    <t>Goodness&amp;Grace</t>
  </si>
  <si>
    <t>Grace Mitchell</t>
  </si>
  <si>
    <t>Gramercy Park</t>
  </si>
  <si>
    <t>Graveyard</t>
  </si>
  <si>
    <t>Grayson &amp; Parker</t>
  </si>
  <si>
    <t>H2Ology</t>
  </si>
  <si>
    <t>Halloween Hill</t>
  </si>
  <si>
    <t>Hampton Hill</t>
  </si>
  <si>
    <t>Happy Fall</t>
  </si>
  <si>
    <t>Happy Halloween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</si>
  <si>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</si>
  <si>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</si>
  <si>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</si>
  <si>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</si>
  <si>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</si>
  <si>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</si>
  <si>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</si>
  <si>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Harbor House Blue</t>
  </si>
  <si>
    <t>HD design</t>
  </si>
  <si>
    <t>Hello Autumn</t>
  </si>
  <si>
    <t>H-HOME TRENDS PL</t>
  </si>
  <si>
    <t>Holiday Lane</t>
  </si>
  <si>
    <t>Holiday Time</t>
  </si>
  <si>
    <t>Holiday traditions</t>
  </si>
  <si>
    <t>HOLLY &amp; MOSS</t>
  </si>
  <si>
    <t xml:space="preserve">Holly Jolly </t>
  </si>
  <si>
    <t>HOME DECORATORS COLLECTION</t>
  </si>
  <si>
    <t>Home Design</t>
  </si>
  <si>
    <t>Home Essence</t>
  </si>
  <si>
    <t xml:space="preserve">Home for the Holidays </t>
  </si>
  <si>
    <t>Home Trends</t>
  </si>
  <si>
    <t>Homenetic</t>
  </si>
  <si>
    <t>Honeybloom</t>
  </si>
  <si>
    <t xml:space="preserve">Hotel </t>
  </si>
  <si>
    <t>Hotel by park avenue</t>
  </si>
  <si>
    <t>Hotel Collection</t>
  </si>
  <si>
    <t>Hotel Style</t>
  </si>
  <si>
    <t>HOUSE &amp; HOME</t>
  </si>
  <si>
    <t>Huntington Home</t>
  </si>
  <si>
    <t>Hyde lane</t>
  </si>
  <si>
    <t>Hyde Park</t>
  </si>
  <si>
    <t>Ideology</t>
  </si>
  <si>
    <t>INK+IVY</t>
  </si>
  <si>
    <t>INK+IVY Kids</t>
  </si>
  <si>
    <t xml:space="preserve">Intelligent Design </t>
  </si>
  <si>
    <t>Intelligent Design Kids</t>
  </si>
  <si>
    <t xml:space="preserve">Interiors </t>
  </si>
  <si>
    <t>Jack O Lantern Lane</t>
  </si>
  <si>
    <t>JLA Art</t>
  </si>
  <si>
    <t>JLA Furniture</t>
  </si>
  <si>
    <t>Josie by Natori</t>
  </si>
  <si>
    <t>Joy Peace Love</t>
  </si>
  <si>
    <t>Joy to the world</t>
  </si>
  <si>
    <t>JOYLAND</t>
  </si>
  <si>
    <t>Juniper Home</t>
  </si>
  <si>
    <t>Kids by Kirkton House</t>
  </si>
  <si>
    <t>Kirkton House</t>
  </si>
  <si>
    <t>Laila Ali</t>
  </si>
  <si>
    <t>Laura Ashley</t>
  </si>
  <si>
    <t>laurel + pine</t>
  </si>
  <si>
    <t>Life At Home</t>
  </si>
  <si>
    <t>Lightning Bug</t>
  </si>
  <si>
    <t>Living Clean</t>
  </si>
  <si>
    <t>Liz</t>
  </si>
  <si>
    <t>Luxury Hotel</t>
  </si>
  <si>
    <t>Luxury Hotel by Park Ave</t>
  </si>
  <si>
    <t>Madison Classics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</si>
  <si>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</si>
  <si>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</si>
  <si>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</si>
  <si>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</si>
  <si>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</si>
  <si>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</si>
  <si>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</si>
  <si>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</si>
  <si>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</si>
  <si>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</si>
  <si>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 xml:space="preserve">Martha Stewart Everyday </t>
  </si>
  <si>
    <t>Member’s Choice</t>
  </si>
  <si>
    <t>MEMBER'S MARK</t>
  </si>
  <si>
    <t>Merriest Holiday</t>
  </si>
  <si>
    <t>Merry &amp; Bright</t>
  </si>
  <si>
    <t xml:space="preserve">Merry Moments </t>
  </si>
  <si>
    <t>Mi Zone</t>
  </si>
  <si>
    <t>Mi Zone Kids</t>
  </si>
  <si>
    <t>Michael Strahan</t>
  </si>
  <si>
    <t>Microtec</t>
  </si>
  <si>
    <t>Modavari</t>
  </si>
  <si>
    <t>Modern Southern Home</t>
  </si>
  <si>
    <t>Moonbeams</t>
  </si>
  <si>
    <t>MP2 by Madison Park</t>
  </si>
  <si>
    <t>N Natori</t>
  </si>
  <si>
    <t>N Natori Studio</t>
  </si>
  <si>
    <t>Nanette Holiday</t>
  </si>
  <si>
    <t>Nanette Lepore</t>
  </si>
  <si>
    <t>nanette Lepore (holiday silver)</t>
  </si>
  <si>
    <t>Nanette Lepore Coastal</t>
  </si>
  <si>
    <t>Nanette Lepore Girls</t>
  </si>
  <si>
    <t>Nanette Lepore holiday</t>
  </si>
  <si>
    <t>Natori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</si>
  <si>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</si>
  <si>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</si>
  <si>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</si>
  <si>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</si>
  <si>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</si>
  <si>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</si>
  <si>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</si>
  <si>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</si>
  <si>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On your own</t>
  </si>
  <si>
    <t>Onva</t>
  </si>
  <si>
    <t>Opalhouse</t>
  </si>
  <si>
    <t>Opalhouse designed with Jungalow</t>
  </si>
  <si>
    <t>Origin 21</t>
  </si>
  <si>
    <t>Palms End</t>
  </si>
  <si>
    <t>Park Avenue</t>
  </si>
  <si>
    <t>Peak Performance</t>
  </si>
  <si>
    <t>Peppermint place</t>
  </si>
  <si>
    <t>Premier Comfort</t>
  </si>
  <si>
    <t>Premier Comfort Signature</t>
  </si>
  <si>
    <t>President Choice</t>
  </si>
  <si>
    <t>Protech</t>
  </si>
  <si>
    <t>Providence</t>
  </si>
  <si>
    <t>Real Living</t>
  </si>
  <si>
    <t>Regency Heights</t>
  </si>
  <si>
    <t>Royal Velvet</t>
  </si>
  <si>
    <t>Scare Factory</t>
  </si>
  <si>
    <t>SCM</t>
  </si>
  <si>
    <t>SCM KIDS</t>
  </si>
  <si>
    <t>Scoop Delights</t>
  </si>
  <si>
    <t>SDS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</si>
  <si>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</si>
  <si>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</si>
  <si>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</si>
  <si>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</si>
  <si>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</si>
  <si>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</si>
  <si>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Number</t>
  </si>
  <si>
    <t>Sleep Philosophy</t>
  </si>
  <si>
    <t>Smart Cool by Sleep Philosophy</t>
  </si>
  <si>
    <t>Soft Touch</t>
  </si>
  <si>
    <t>Soloft</t>
  </si>
  <si>
    <t>Sonoma</t>
  </si>
  <si>
    <t>South Street Loft</t>
  </si>
  <si>
    <t>Southern Living</t>
  </si>
  <si>
    <t>Spider</t>
  </si>
  <si>
    <t>Spirits Bright</t>
  </si>
  <si>
    <t xml:space="preserve">Spooktacular </t>
  </si>
  <si>
    <t>Spooky Halloween</t>
  </si>
  <si>
    <t>Spooky Hollow</t>
  </si>
  <si>
    <t>Spooky Season</t>
  </si>
  <si>
    <t>Stoneberry</t>
  </si>
  <si>
    <t>Studio D</t>
  </si>
  <si>
    <t>Style Sanctuary</t>
  </si>
  <si>
    <t>Style Sanctuary Blue</t>
  </si>
  <si>
    <t>Style Sanctuary Bronze</t>
  </si>
  <si>
    <t>SunSmart</t>
  </si>
  <si>
    <t>Super Listing</t>
  </si>
  <si>
    <t>Tao</t>
  </si>
  <si>
    <t>Thankful &amp; Blessed</t>
  </si>
  <si>
    <t xml:space="preserve">Threshold  </t>
  </si>
  <si>
    <t>Threshold designed with Studio McGee</t>
  </si>
  <si>
    <t>TINSEL+ FROST</t>
  </si>
  <si>
    <t>Tiny Dreamer</t>
  </si>
  <si>
    <t>Tis the Season</t>
  </si>
  <si>
    <t>Tis the Season - Gold</t>
  </si>
  <si>
    <t>Tis the Season - Silver</t>
  </si>
  <si>
    <t>Tracey Boyd</t>
  </si>
  <si>
    <t>Track &amp; Tail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</si>
  <si>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</si>
  <si>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</si>
  <si>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</si>
  <si>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</si>
  <si>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</si>
  <si>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</si>
  <si>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</si>
  <si>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</si>
  <si>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Dreams</t>
  </si>
  <si>
    <t>Urban Essential</t>
  </si>
  <si>
    <t>Urban Habitat</t>
  </si>
  <si>
    <t>Urban Habitat Kids</t>
  </si>
  <si>
    <t>Warm &amp; Cozy</t>
  </si>
  <si>
    <t>WB Hotel</t>
  </si>
  <si>
    <t>Wendy Bellisimo Holiday-green</t>
  </si>
  <si>
    <t>Wendy Bellissimo</t>
  </si>
  <si>
    <t>Wendy Bellissimo holiday</t>
  </si>
  <si>
    <t>Wendy Bellissimo Home</t>
  </si>
  <si>
    <t>Wendy Bellissimo(gold tree holiday label)</t>
  </si>
  <si>
    <t xml:space="preserve">Wendy Harvest 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</si>
  <si>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</si>
  <si>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</si>
  <si>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</si>
  <si>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</si>
  <si>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</si>
  <si>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</si>
  <si>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</si>
  <si>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YOUR ZONE</t>
  </si>
  <si>
    <t>Zoopet</t>
  </si>
  <si>
    <t>Program Size</t>
  </si>
  <si>
    <t>Ship to Location</t>
  </si>
  <si>
    <t>UOM</t>
  </si>
  <si>
    <t>Quote Sheet Template</t>
  </si>
  <si>
    <t>Other Load Suggestions</t>
  </si>
  <si>
    <t>China</t>
  </si>
  <si>
    <t>Piece</t>
  </si>
  <si>
    <t>2025 BATH Domestic</t>
  </si>
  <si>
    <t>Daisy Sun</t>
  </si>
  <si>
    <t>Commission</t>
  </si>
  <si>
    <t>Normal</t>
  </si>
  <si>
    <t>Black Friday</t>
  </si>
  <si>
    <t>Super Big: ≥ 250K</t>
  </si>
  <si>
    <t>India</t>
  </si>
  <si>
    <t>AVN</t>
  </si>
  <si>
    <t>Set</t>
  </si>
  <si>
    <t>2025 BATH JLA Ecomm</t>
  </si>
  <si>
    <t>Johanna Qin</t>
  </si>
  <si>
    <t>Planner</t>
  </si>
  <si>
    <t>Brokage</t>
  </si>
  <si>
    <t>BTC</t>
  </si>
  <si>
    <t>Big: 150K - 250K</t>
  </si>
  <si>
    <t>POE</t>
  </si>
  <si>
    <t>ZPP (POE Shipments)</t>
  </si>
  <si>
    <t>Pakistan</t>
  </si>
  <si>
    <t>SWV</t>
  </si>
  <si>
    <t>Pair</t>
  </si>
  <si>
    <t>2025 BATH POE</t>
  </si>
  <si>
    <t>Tina Gu</t>
  </si>
  <si>
    <t>Agent Fee</t>
  </si>
  <si>
    <t>Compressed/KD</t>
  </si>
  <si>
    <t>Fall</t>
  </si>
  <si>
    <t>Medium: 100K - 150K</t>
  </si>
  <si>
    <t>Intl.-Customer DC</t>
  </si>
  <si>
    <t>SV2</t>
  </si>
  <si>
    <t>Turkey</t>
  </si>
  <si>
    <t>Pack</t>
  </si>
  <si>
    <t>2025 BATH Amazon 1P</t>
  </si>
  <si>
    <t>Reverse</t>
  </si>
  <si>
    <t>Improved Packaging</t>
  </si>
  <si>
    <t>Intl.-Direct Import</t>
  </si>
  <si>
    <t>SV3</t>
  </si>
  <si>
    <t>Each</t>
  </si>
  <si>
    <t>Royalty</t>
  </si>
  <si>
    <t>Partially Compressed</t>
  </si>
  <si>
    <t>Winter</t>
  </si>
  <si>
    <t>Intl.-Domestic Warehouse</t>
  </si>
  <si>
    <t>Bag</t>
  </si>
  <si>
    <t>OOD</t>
  </si>
  <si>
    <t>Holiday</t>
  </si>
  <si>
    <t>Intl.-POE</t>
  </si>
  <si>
    <t>WOD/SV2</t>
  </si>
  <si>
    <t>Box</t>
  </si>
  <si>
    <t>Customer WH Allowance</t>
  </si>
  <si>
    <t>WOD/SV3</t>
  </si>
  <si>
    <t>Carton</t>
  </si>
  <si>
    <t>NSA%</t>
  </si>
  <si>
    <t>Case</t>
  </si>
  <si>
    <t>Fuel Surcharge</t>
  </si>
  <si>
    <t>Meter</t>
  </si>
  <si>
    <t>Photography</t>
  </si>
  <si>
    <t>Pallet</t>
  </si>
  <si>
    <t>Freight Allowance</t>
  </si>
  <si>
    <t>PDQ</t>
  </si>
  <si>
    <t>Volume Rebate</t>
  </si>
  <si>
    <t>Yard</t>
  </si>
  <si>
    <t>Funding</t>
  </si>
  <si>
    <t>DO NOT EDIT CELLS WITH YELLOW SHADING</t>
  </si>
  <si>
    <t>Red</t>
  </si>
  <si>
    <t>Required drop down box = enter option</t>
  </si>
  <si>
    <t>Blank</t>
  </si>
  <si>
    <t>Fill in with appropriate data</t>
  </si>
  <si>
    <t>Orange</t>
  </si>
  <si>
    <t>Calculated Cell - DO NOT ALTER</t>
  </si>
  <si>
    <t>Item Description/VPN#</t>
  </si>
  <si>
    <t>Detailed Spec</t>
  </si>
  <si>
    <t xml:space="preserve">Supplier  </t>
  </si>
  <si>
    <t>Supplier Comments</t>
  </si>
  <si>
    <t>Production Lead Time</t>
  </si>
  <si>
    <t>Inner Ctn Qty</t>
  </si>
  <si>
    <t>MC Qty</t>
  </si>
  <si>
    <t>MC Length
(Inches)</t>
  </si>
  <si>
    <t>MC Width
(Inches)</t>
  </si>
  <si>
    <t>MC Height
(Inches)</t>
  </si>
  <si>
    <r>
      <rPr>
        <b/>
        <sz val="10"/>
        <rFont val="等线"/>
        <family val="3"/>
        <charset val="134"/>
        <scheme val="minor"/>
      </rPr>
      <t xml:space="preserve">MC Weight (Lbs.)
</t>
    </r>
    <r>
      <rPr>
        <b/>
        <u/>
        <sz val="10"/>
        <rFont val="等线"/>
        <family val="3"/>
        <charset val="134"/>
        <scheme val="minor"/>
      </rPr>
      <t>&lt;=50lb Goal</t>
    </r>
  </si>
  <si>
    <r>
      <rPr>
        <b/>
        <sz val="10"/>
        <rFont val="等线"/>
        <family val="3"/>
        <charset val="134"/>
        <scheme val="minor"/>
      </rPr>
      <t xml:space="preserve">MC Cube (Ft.)
</t>
    </r>
    <r>
      <rPr>
        <b/>
        <u/>
        <sz val="10"/>
        <rFont val="等线"/>
        <family val="3"/>
        <charset val="134"/>
        <scheme val="minor"/>
      </rPr>
      <t>&gt;0.5 CuFt Goal
&lt;4 CuFt Goal</t>
    </r>
  </si>
  <si>
    <t>Each CuFT</t>
  </si>
  <si>
    <t>Supplier Offered Cost
 (per Unit)</t>
  </si>
  <si>
    <t>Duty Rate
%</t>
  </si>
  <si>
    <t>ADD/CVD %</t>
  </si>
  <si>
    <t>ADD/CVD</t>
  </si>
  <si>
    <t>Freight Factor</t>
  </si>
  <si>
    <t>ELC</t>
  </si>
  <si>
    <t>Lceil</t>
  </si>
  <si>
    <t>Wceil</t>
  </si>
  <si>
    <t>Hceil</t>
  </si>
  <si>
    <t>Lfloor</t>
  </si>
  <si>
    <t>Wfloor</t>
  </si>
  <si>
    <t>Hfloor</t>
  </si>
  <si>
    <t>Retail</t>
  </si>
  <si>
    <t>IMU</t>
  </si>
  <si>
    <t xml:space="preserve"> COO Vietnam</t>
  </si>
  <si>
    <t>IBD CUSHION WAFLE TUB MAT</t>
  </si>
  <si>
    <t xml:space="preserve">PVC,weight 380g
35.4x17’’(90x43cm)
</t>
  </si>
  <si>
    <t xml:space="preserve">JLA
</t>
  </si>
  <si>
    <t>MOQ 20000
FOB port:HCM</t>
  </si>
  <si>
    <t>FD72-568</t>
    <phoneticPr fontId="4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</si>
</sst>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_(* #,##0.00_);_(* \(#,##0.00\);_(* &quot;-&quot;??_);_(@_)"/>
    <numFmt numFmtId="177" formatCode="_(&quot;$&quot;* #,##0.00_);_(&quot;$&quot;* \(#,##0.00\);_(&quot;$&quot;* &quot;-&quot;??_);_(@_)"/>
    <numFmt numFmtId="180" formatCode="_(&quot;$&quot;* #,##0.0000_);_(&quot;$&quot;* \(#,##0.0000\);_(&quot;$&quot;* &quot;-&quot;????_);_(@_)"/>
    <numFmt numFmtId="181" formatCode="_(* #,##0_);_(* \(#,##0\);_(* &quot;-&quot;??_);_(@_)"/>
    <numFmt numFmtId="182" formatCode="&quot;$&quot;#,##0.00"/>
    <numFmt numFmtId="183" formatCode="0.00_ "/>
    <numFmt numFmtId="184" formatCode="_(&quot;$&quot;* #,##0.0000_);_(&quot;$&quot;* \(#,##0.0000\);_(&quot;$&quot;* &quot;-&quot;??_);_(@_)"/>
    <numFmt numFmtId="185" formatCode="\$#,##0.00;\-\$#,##0.00"/>
    <numFmt numFmtId="186" formatCode="0.0%"/>
    <numFmt numFmtId="187" formatCode="0.0"/>
    <numFmt numFmtId="188" formatCode="0.000"/>
    <numFmt numFmtId="0" formatCode="[$$-409]#,##0.00;\-[$$-409]#,##0.00"/>
    <numFmt numFmtId="191" formatCode="&quot;$&quot;#,##0"/>
    <numFmt numFmtId="196" formatCode="0.00_);[Red]\(0.00\)"/>
  </numFmts>
  <fonts count="47">
    <font>
      <sz val="11"/>
      <name val="Calibri"/>
      <charset val="134"/>
    </font>
    <font>
      <sz val="10"/>
      <name val="Arial"/>
      <family val="2"/>
    </font>
    <font>
      <sz val="11"/>
      <color theme="1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b/>
      <sz val="11"/>
      <color rgb="FFC00000"/>
      <name val="等线"/>
      <family val="3"/>
      <charset val="134"/>
      <scheme val="minor"/>
    </font>
    <font>
      <sz val="11"/>
      <color theme="0"/>
      <name val="等线"/>
      <family val="3"/>
      <charset val="134"/>
      <scheme val="minor"/>
    </font>
    <font>
      <b/>
      <sz val="11"/>
      <color theme="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b/>
      <sz val="11"/>
      <color rgb="FFFA7D00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  <font>
      <b/>
      <sz val="1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6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sz val="8"/>
      <color indexed="57"/>
      <name val="Arial"/>
      <family val="2"/>
    </font>
    <font>
      <b/>
      <sz val="8"/>
      <color indexed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color theme="1"/>
      <name val="Arial"/>
      <family val="2"/>
    </font>
    <font>
      <b/>
      <sz val="10"/>
      <color indexed="12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sz val="16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b/>
      <i/>
      <sz val="11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rgb="FF3F3F76"/>
      <name val="等线"/>
      <family val="3"/>
      <charset val="134"/>
      <scheme val="minor"/>
    </font>
    <font>
      <sz val="11"/>
      <color theme="1"/>
      <name val="新細明體"/>
      <charset val="136"/>
    </font>
    <font>
      <sz val="11"/>
      <name val="宋体"/>
      <family val="3"/>
      <charset val="134"/>
    </font>
    <font>
      <b/>
      <u/>
      <sz val="10"/>
      <name val="等线"/>
      <family val="3"/>
      <charset val="134"/>
      <scheme val="minor"/>
    </font>
    <font>
      <sz val="11"/>
      <name val="Microsoft YaHei UI"/>
      <family val="2"/>
      <charset val="134"/>
    </font>
    <font>
      <sz val="9"/>
      <name val="Tahoma"/>
      <family val="2"/>
    </font>
    <font>
      <b/>
      <sz val="9"/>
      <name val="Tahoma"/>
      <family val="2"/>
    </font>
    <font>
      <sz val="11"/>
      <name val="Calibri"/>
      <family val="2"/>
    </font>
    <font>
      <sz val="9"/>
      <name val="Calibri"/>
      <family val="2"/>
    </font>
    <font>
      <sz val="9"/>
      <name val="Calibri"/>
      <family val="2"/>
      <charset val="134"/>
    </font>
  </fonts>
  <fills count="1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5">
    <xf numFmtId="0" fontId="0" fillId="0" borderId="0"/>
    <xf numFmtId="176" fontId="35" fillId="0" borderId="0" applyFont="0" applyFill="0" applyBorder="0" applyAlignment="0" applyProtection="0"/>
    <xf numFmtId="177" fontId="36" fillId="0" borderId="0" applyFont="0" applyFill="0" applyBorder="0" applyAlignment="0" applyProtection="0"/>
    <xf numFmtId="0" fontId="37" fillId="15" borderId="9" applyNumberFormat="0" applyAlignment="0" applyProtection="0"/>
    <xf numFmtId="0" fontId="44" fillId="0" borderId="0"/>
    <xf numFmtId="0" fontId="1" fillId="0" borderId="0"/>
    <xf numFmtId="0" fontId="35" fillId="0" borderId="0"/>
    <xf numFmtId="0" fontId="2" fillId="0" borderId="0"/>
    <xf numFmtId="0" fontId="2" fillId="0" borderId="0"/>
    <xf numFmtId="0" fontId="36" fillId="0" borderId="0">
      <alignment vertical="center"/>
    </xf>
    <xf numFmtId="0" fontId="2" fillId="0" borderId="0">
      <alignment vertical="center"/>
    </xf>
    <xf numFmtId="9" fontId="44" fillId="0" borderId="0" applyFont="0" applyFill="0" applyBorder="0" applyAlignment="0" applyProtection="0"/>
    <xf numFmtId="0" fontId="1" fillId="0" borderId="0"/>
    <xf numFmtId="0" fontId="1" fillId="0" borderId="0"/>
    <xf numFmtId="9" fontId="35" fillId="0" borderId="0" applyFont="0" applyFill="0" applyBorder="0" applyAlignment="0" applyProtection="0"/>
    <xf numFmtId="0" fontId="35" fillId="0" borderId="0"/>
    <xf numFmtId="0" fontId="1" fillId="0" borderId="0"/>
    <xf numFmtId="0" fontId="1" fillId="0" borderId="0"/>
    <xf numFmtId="0" fontId="1" fillId="0" borderId="0"/>
    <xf numFmtId="17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6" borderId="9" applyNumberFormat="0" applyAlignment="0" applyProtection="0"/>
    <xf numFmtId="176" fontId="35" fillId="0" borderId="0" applyFont="0" applyFill="0" applyBorder="0" applyAlignment="0" applyProtection="0"/>
    <xf numFmtId="0" fontId="38" fillId="0" borderId="0"/>
    <xf numFmtId="0" fontId="37" fillId="15" borderId="9" applyNumberFormat="0" applyAlignment="0" applyProtection="0"/>
  </cellStyleXfs>
  <cellXfs count="186">
    <xf numFmtId="0" fontId="0" fillId="0" borderId="0" xfId="0"/>
    <xf numFmtId="0" fontId="1" fillId="2" borderId="0" xfId="18" applyFill="1" applyAlignment="1">
      <alignment horizontal="center"/>
    </xf>
    <xf numFmtId="0" fontId="2" fillId="3" borderId="0" xfId="8" applyFill="1"/>
    <xf numFmtId="0" fontId="2" fillId="0" borderId="0" xfId="8"/>
    <xf numFmtId="0" fontId="2" fillId="0" borderId="0" xfId="8" applyAlignment="1">
      <alignment horizontal="center" vertical="center" wrapText="1"/>
    </xf>
    <xf numFmtId="2" fontId="2" fillId="3" borderId="0" xfId="8" applyNumberFormat="1" applyFill="1" applyAlignment="1">
      <alignment horizontal="center" vertical="center" wrapText="1"/>
    </xf>
    <xf numFmtId="180" fontId="2" fillId="0" borderId="0" xfId="19" applyNumberFormat="1" applyFont="1" applyAlignment="1">
      <alignment horizontal="center" vertical="center" wrapText="1"/>
    </xf>
    <xf numFmtId="10" fontId="2" fillId="0" borderId="0" xfId="20" applyNumberFormat="1" applyFont="1" applyAlignment="1">
      <alignment horizontal="center" vertical="center" wrapText="1"/>
    </xf>
    <xf numFmtId="0" fontId="2" fillId="0" borderId="0" xfId="8" applyAlignment="1">
      <alignment horizontal="center" vertical="center"/>
    </xf>
    <xf numFmtId="0" fontId="2" fillId="3" borderId="0" xfId="8" applyFill="1" applyAlignment="1">
      <alignment horizontal="center" vertical="center"/>
    </xf>
    <xf numFmtId="0" fontId="3" fillId="0" borderId="0" xfId="8" applyFont="1" applyAlignment="1">
      <alignment horizontal="center" vertical="center"/>
    </xf>
    <xf numFmtId="0" fontId="4" fillId="4" borderId="1" xfId="8" applyFont="1" applyFill="1" applyBorder="1" applyProtection="1">
      <protection locked="0"/>
    </xf>
    <xf numFmtId="0" fontId="5" fillId="5" borderId="0" xfId="8" applyFont="1" applyFill="1" applyAlignment="1" applyProtection="1">
      <alignment horizontal="center" vertical="center" wrapText="1"/>
      <protection locked="0"/>
    </xf>
    <xf numFmtId="0" fontId="6" fillId="5" borderId="0" xfId="8" applyFont="1" applyFill="1" applyAlignment="1" applyProtection="1">
      <alignment horizontal="center" vertical="center" wrapText="1"/>
      <protection locked="0"/>
    </xf>
    <xf numFmtId="0" fontId="5" fillId="5" borderId="0" xfId="8" applyFont="1" applyFill="1" applyAlignment="1">
      <alignment horizontal="center" vertical="center" wrapText="1"/>
    </xf>
    <xf numFmtId="0" fontId="6" fillId="5" borderId="0" xfId="8" applyFont="1" applyFill="1" applyAlignment="1">
      <alignment horizontal="center" vertical="center" wrapText="1"/>
    </xf>
    <xf numFmtId="180" fontId="6" fillId="5" borderId="0" xfId="19" applyNumberFormat="1" applyFont="1" applyFill="1" applyBorder="1" applyAlignment="1">
      <alignment horizontal="center" vertical="center" wrapText="1"/>
    </xf>
    <xf numFmtId="10" fontId="5" fillId="5" borderId="0" xfId="20" applyNumberFormat="1" applyFont="1" applyFill="1" applyBorder="1" applyAlignment="1">
      <alignment horizontal="center" vertical="center" wrapText="1"/>
    </xf>
    <xf numFmtId="0" fontId="7" fillId="0" borderId="1" xfId="8" applyFont="1" applyBorder="1" applyProtection="1">
      <protection locked="0"/>
    </xf>
    <xf numFmtId="0" fontId="8" fillId="6" borderId="1" xfId="21" applyBorder="1" applyProtection="1">
      <protection locked="0"/>
    </xf>
    <xf numFmtId="0" fontId="9" fillId="0" borderId="2" xfId="8" applyFont="1" applyBorder="1" applyAlignment="1" applyProtection="1">
      <alignment horizontal="center" vertical="center"/>
      <protection locked="0"/>
    </xf>
    <xf numFmtId="0" fontId="9" fillId="0" borderId="2" xfId="8" applyFont="1" applyBorder="1" applyAlignment="1" applyProtection="1">
      <alignment horizontal="center" vertical="center" wrapText="1"/>
      <protection locked="0"/>
    </xf>
    <xf numFmtId="0" fontId="9" fillId="0" borderId="2" xfId="8" applyFont="1" applyBorder="1" applyAlignment="1">
      <alignment horizontal="center" vertical="center" wrapText="1"/>
    </xf>
    <xf numFmtId="0" fontId="10" fillId="0" borderId="2" xfId="8" applyFont="1" applyBorder="1" applyAlignment="1">
      <alignment horizontal="center" vertical="center" wrapText="1"/>
    </xf>
    <xf numFmtId="0" fontId="10" fillId="3" borderId="2" xfId="8" applyFont="1" applyFill="1" applyBorder="1" applyAlignment="1">
      <alignment horizontal="center" vertical="center" wrapText="1"/>
    </xf>
    <xf numFmtId="0" fontId="10" fillId="7" borderId="2" xfId="8" applyFont="1" applyFill="1" applyBorder="1" applyAlignment="1">
      <alignment horizontal="center" vertical="center" wrapText="1"/>
    </xf>
    <xf numFmtId="2" fontId="9" fillId="7" borderId="2" xfId="8" applyNumberFormat="1" applyFont="1" applyFill="1" applyBorder="1" applyAlignment="1">
      <alignment horizontal="center" vertical="center" wrapText="1"/>
    </xf>
    <xf numFmtId="180" fontId="10" fillId="0" borderId="2" xfId="19" applyNumberFormat="1" applyFont="1" applyFill="1" applyBorder="1" applyAlignment="1" applyProtection="1">
      <alignment horizontal="center" vertical="center" wrapText="1"/>
    </xf>
    <xf numFmtId="10" fontId="10" fillId="0" borderId="2" xfId="20" applyNumberFormat="1" applyFont="1" applyFill="1" applyBorder="1" applyAlignment="1" applyProtection="1">
      <alignment horizontal="center" vertical="center" wrapText="1"/>
    </xf>
    <xf numFmtId="0" fontId="11" fillId="7" borderId="1" xfId="8" applyFont="1" applyFill="1" applyBorder="1" applyAlignment="1">
      <alignment horizontal="center" vertical="center"/>
    </xf>
    <xf numFmtId="0" fontId="11" fillId="7" borderId="1" xfId="8" applyFont="1" applyFill="1" applyBorder="1" applyAlignment="1">
      <alignment horizontal="center" vertical="center" wrapText="1"/>
    </xf>
    <xf numFmtId="0" fontId="11" fillId="7" borderId="3" xfId="8" applyFont="1" applyFill="1" applyBorder="1" applyAlignment="1">
      <alignment horizontal="center" vertical="center"/>
    </xf>
    <xf numFmtId="0" fontId="11" fillId="7" borderId="4" xfId="8" applyFont="1" applyFill="1" applyBorder="1" applyAlignment="1">
      <alignment horizontal="center" vertical="center"/>
    </xf>
    <xf numFmtId="0" fontId="2" fillId="3" borderId="1" xfId="8" applyFill="1" applyBorder="1" applyAlignment="1">
      <alignment horizontal="center" vertical="center"/>
    </xf>
    <xf numFmtId="0" fontId="13" fillId="2" borderId="1" xfId="18" applyFont="1" applyFill="1" applyBorder="1" applyAlignment="1">
      <alignment horizontal="center" wrapText="1"/>
    </xf>
    <xf numFmtId="0" fontId="13" fillId="2" borderId="7" xfId="18" applyFont="1" applyFill="1" applyBorder="1" applyAlignment="1">
      <alignment horizontal="center" wrapText="1"/>
    </xf>
    <xf numFmtId="0" fontId="14" fillId="2" borderId="7" xfId="18" applyFont="1" applyFill="1" applyBorder="1" applyAlignment="1">
      <alignment horizontal="center" wrapText="1"/>
    </xf>
    <xf numFmtId="9" fontId="14" fillId="2" borderId="1" xfId="18" applyNumberFormat="1" applyFont="1" applyFill="1" applyBorder="1" applyAlignment="1">
      <alignment horizontal="center" wrapText="1"/>
    </xf>
    <xf numFmtId="0" fontId="13" fillId="2" borderId="1" xfId="18" applyFont="1" applyFill="1" applyBorder="1" applyAlignment="1">
      <alignment vertical="center" wrapText="1"/>
    </xf>
    <xf numFmtId="0" fontId="14" fillId="2" borderId="1" xfId="18" applyFont="1" applyFill="1" applyBorder="1" applyAlignment="1">
      <alignment horizontal="center" wrapText="1"/>
    </xf>
    <xf numFmtId="9" fontId="15" fillId="2" borderId="2" xfId="18" applyNumberFormat="1" applyFont="1" applyFill="1" applyBorder="1" applyAlignment="1">
      <alignment horizontal="center"/>
    </xf>
    <xf numFmtId="9" fontId="15" fillId="2" borderId="2" xfId="18" applyNumberFormat="1" applyFont="1" applyFill="1" applyBorder="1" applyAlignment="1">
      <alignment horizontal="center" wrapText="1"/>
    </xf>
    <xf numFmtId="0" fontId="14" fillId="2" borderId="2" xfId="18" applyFont="1" applyFill="1" applyBorder="1" applyAlignment="1">
      <alignment horizontal="center" wrapText="1"/>
    </xf>
    <xf numFmtId="10" fontId="16" fillId="2" borderId="7" xfId="18" applyNumberFormat="1" applyFont="1" applyFill="1" applyBorder="1" applyAlignment="1">
      <alignment horizontal="center" wrapText="1"/>
    </xf>
    <xf numFmtId="0" fontId="16" fillId="2" borderId="7" xfId="18" applyFont="1" applyFill="1" applyBorder="1" applyAlignment="1">
      <alignment horizontal="center" wrapText="1"/>
    </xf>
    <xf numFmtId="0" fontId="17" fillId="2" borderId="1" xfId="18" applyFont="1" applyFill="1" applyBorder="1" applyAlignment="1">
      <alignment horizontal="center" wrapText="1"/>
    </xf>
    <xf numFmtId="0" fontId="17" fillId="2" borderId="7" xfId="18" applyFont="1" applyFill="1" applyBorder="1" applyAlignment="1">
      <alignment horizontal="center" wrapText="1"/>
    </xf>
    <xf numFmtId="0" fontId="18" fillId="2" borderId="1" xfId="18" applyFont="1" applyFill="1" applyBorder="1" applyAlignment="1">
      <alignment horizontal="center"/>
    </xf>
    <xf numFmtId="181" fontId="18" fillId="2" borderId="1" xfId="22" applyNumberFormat="1" applyFont="1" applyFill="1" applyBorder="1" applyAlignment="1">
      <alignment horizontal="center"/>
    </xf>
    <xf numFmtId="182" fontId="18" fillId="2" borderId="1" xfId="22" applyNumberFormat="1" applyFont="1" applyFill="1" applyBorder="1" applyAlignment="1">
      <alignment horizontal="right"/>
    </xf>
    <xf numFmtId="182" fontId="18" fillId="2" borderId="1" xfId="2" applyNumberFormat="1" applyFont="1" applyFill="1" applyBorder="1" applyAlignment="1">
      <alignment horizontal="center"/>
    </xf>
    <xf numFmtId="182" fontId="18" fillId="2" borderId="1" xfId="18" applyNumberFormat="1" applyFont="1" applyFill="1" applyBorder="1" applyAlignment="1">
      <alignment horizontal="center"/>
    </xf>
    <xf numFmtId="0" fontId="2" fillId="3" borderId="1" xfId="8" applyFill="1" applyBorder="1" applyProtection="1">
      <protection locked="0"/>
    </xf>
    <xf numFmtId="0" fontId="19" fillId="3" borderId="1" xfId="18" applyFont="1" applyFill="1" applyBorder="1" applyAlignment="1">
      <alignment horizontal="center" vertical="center" wrapText="1"/>
    </xf>
    <xf numFmtId="0" fontId="2" fillId="3" borderId="1" xfId="8" applyFill="1" applyBorder="1" applyAlignment="1" applyProtection="1">
      <alignment horizontal="center" vertical="center" wrapText="1"/>
      <protection locked="0"/>
    </xf>
    <xf numFmtId="183" fontId="19" fillId="3" borderId="1" xfId="18" applyNumberFormat="1" applyFont="1" applyFill="1" applyBorder="1" applyAlignment="1">
      <alignment horizontal="center" vertical="center" wrapText="1"/>
    </xf>
    <xf numFmtId="2" fontId="2" fillId="3" borderId="1" xfId="23" applyNumberFormat="1" applyFont="1" applyFill="1" applyBorder="1" applyAlignment="1" applyProtection="1">
      <alignment horizontal="center" vertical="center" wrapText="1"/>
      <protection locked="0"/>
    </xf>
    <xf numFmtId="4" fontId="2" fillId="7" borderId="1" xfId="8" applyNumberFormat="1" applyFill="1" applyBorder="1" applyAlignment="1">
      <alignment horizontal="center" vertical="center" wrapText="1"/>
    </xf>
    <xf numFmtId="184" fontId="20" fillId="0" borderId="7" xfId="24" applyNumberFormat="1" applyFont="1" applyFill="1" applyBorder="1" applyAlignment="1" applyProtection="1">
      <alignment horizontal="center" vertical="center" wrapText="1"/>
      <protection locked="0"/>
    </xf>
    <xf numFmtId="10" fontId="3" fillId="0" borderId="1" xfId="20" applyNumberFormat="1" applyFont="1" applyBorder="1" applyAlignment="1" applyProtection="1">
      <alignment horizontal="center" vertical="center" wrapText="1"/>
      <protection locked="0"/>
    </xf>
    <xf numFmtId="10" fontId="21" fillId="0" borderId="1" xfId="24" applyNumberFormat="1" applyFont="1" applyFill="1" applyBorder="1" applyAlignment="1" applyProtection="1">
      <alignment horizontal="center" vertical="center" wrapText="1"/>
      <protection locked="0"/>
    </xf>
    <xf numFmtId="0" fontId="2" fillId="7" borderId="1" xfId="8" applyFill="1" applyBorder="1" applyAlignment="1">
      <alignment horizontal="center" vertical="center"/>
    </xf>
    <xf numFmtId="180" fontId="3" fillId="7" borderId="1" xfId="8" applyNumberFormat="1" applyFont="1" applyFill="1" applyBorder="1" applyAlignment="1">
      <alignment horizontal="center" vertical="center"/>
    </xf>
    <xf numFmtId="185" fontId="2" fillId="3" borderId="1" xfId="8" applyNumberFormat="1" applyFill="1" applyBorder="1" applyAlignment="1">
      <alignment horizontal="center" vertical="center"/>
    </xf>
    <xf numFmtId="186" fontId="2" fillId="3" borderId="1" xfId="8" applyNumberFormat="1" applyFill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182" fontId="1" fillId="0" borderId="0" xfId="16" applyNumberFormat="1" applyAlignment="1" applyProtection="1">
      <alignment wrapText="1"/>
      <protection locked="0"/>
    </xf>
    <xf numFmtId="9" fontId="0" fillId="0" borderId="0" xfId="0" applyNumberFormat="1"/>
    <xf numFmtId="0" fontId="7" fillId="0" borderId="0" xfId="0" applyFont="1"/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2" borderId="0" xfId="0" applyFont="1" applyFill="1" applyAlignment="1">
      <alignment vertical="center" wrapText="1"/>
    </xf>
    <xf numFmtId="0" fontId="23" fillId="0" borderId="0" xfId="0" applyFont="1" applyAlignment="1">
      <alignment vertical="center" wrapText="1"/>
    </xf>
    <xf numFmtId="0" fontId="24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44" fillId="0" borderId="0" xfId="4" applyAlignment="1">
      <alignment wrapText="1"/>
    </xf>
    <xf numFmtId="182" fontId="0" fillId="0" borderId="0" xfId="0" applyNumberFormat="1" applyAlignment="1">
      <alignment wrapText="1"/>
    </xf>
    <xf numFmtId="18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88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2" fillId="0" borderId="1" xfId="0" applyFont="1" applyBorder="1" applyAlignment="1">
      <alignment horizontal="center" wrapText="1"/>
    </xf>
    <xf numFmtId="0" fontId="22" fillId="9" borderId="1" xfId="0" applyFont="1" applyFill="1" applyBorder="1" applyAlignment="1">
      <alignment horizontal="center" wrapText="1"/>
    </xf>
    <xf numFmtId="0" fontId="23" fillId="9" borderId="1" xfId="0" applyFont="1" applyFill="1" applyBorder="1" applyAlignment="1">
      <alignment horizontal="center" wrapText="1"/>
    </xf>
    <xf numFmtId="0" fontId="23" fillId="7" borderId="1" xfId="0" applyFont="1" applyFill="1" applyBorder="1" applyAlignment="1">
      <alignment horizontal="center" wrapText="1"/>
    </xf>
    <xf numFmtId="0" fontId="22" fillId="7" borderId="1" xfId="0" applyFont="1" applyFill="1" applyBorder="1" applyAlignment="1">
      <alignment horizontal="center" wrapText="1"/>
    </xf>
    <xf numFmtId="0" fontId="22" fillId="7" borderId="1" xfId="4" applyFont="1" applyFill="1" applyBorder="1" applyAlignment="1">
      <alignment horizontal="center" wrapText="1"/>
    </xf>
    <xf numFmtId="182" fontId="22" fillId="8" borderId="5" xfId="0" applyNumberFormat="1" applyFont="1" applyFill="1" applyBorder="1" applyAlignment="1">
      <alignment horizontal="center" wrapText="1"/>
    </xf>
    <xf numFmtId="182" fontId="22" fillId="10" borderId="5" xfId="0" applyNumberFormat="1" applyFont="1" applyFill="1" applyBorder="1" applyAlignment="1">
      <alignment horizontal="center" wrapText="1"/>
    </xf>
    <xf numFmtId="0" fontId="23" fillId="0" borderId="1" xfId="0" applyFont="1" applyBorder="1" applyAlignment="1">
      <alignment horizontal="center" wrapText="1"/>
    </xf>
    <xf numFmtId="187" fontId="22" fillId="0" borderId="1" xfId="0" applyNumberFormat="1" applyFont="1" applyBorder="1" applyAlignment="1">
      <alignment horizontal="center" wrapText="1"/>
    </xf>
    <xf numFmtId="2" fontId="22" fillId="0" borderId="1" xfId="0" applyNumberFormat="1" applyFont="1" applyBorder="1" applyAlignment="1">
      <alignment horizontal="center" wrapText="1"/>
    </xf>
    <xf numFmtId="1" fontId="22" fillId="0" borderId="1" xfId="0" applyNumberFormat="1" applyFont="1" applyBorder="1" applyAlignment="1">
      <alignment horizontal="center" wrapText="1"/>
    </xf>
    <xf numFmtId="188" fontId="25" fillId="0" borderId="1" xfId="5" applyNumberFormat="1" applyFont="1" applyBorder="1" applyAlignment="1">
      <alignment wrapText="1"/>
    </xf>
    <xf numFmtId="2" fontId="26" fillId="0" borderId="1" xfId="5" applyNumberFormat="1" applyFont="1" applyBorder="1" applyAlignment="1">
      <alignment wrapText="1"/>
    </xf>
    <xf numFmtId="1" fontId="25" fillId="0" borderId="1" xfId="5" applyNumberFormat="1" applyFont="1" applyBorder="1" applyAlignment="1">
      <alignment wrapText="1"/>
    </xf>
    <xf numFmtId="182" fontId="25" fillId="0" borderId="1" xfId="5" applyNumberFormat="1" applyFont="1" applyBorder="1" applyAlignment="1">
      <alignment wrapText="1"/>
    </xf>
    <xf numFmtId="10" fontId="22" fillId="0" borderId="1" xfId="0" applyNumberFormat="1" applyFont="1" applyBorder="1" applyAlignment="1">
      <alignment horizontal="center" wrapText="1"/>
    </xf>
    <xf numFmtId="182" fontId="25" fillId="7" borderId="1" xfId="5" applyNumberFormat="1" applyFont="1" applyFill="1" applyBorder="1" applyAlignment="1">
      <alignment wrapText="1"/>
    </xf>
    <xf numFmtId="182" fontId="26" fillId="0" borderId="1" xfId="5" applyNumberFormat="1" applyFont="1" applyBorder="1" applyAlignment="1">
      <alignment wrapText="1"/>
    </xf>
    <xf numFmtId="182" fontId="25" fillId="2" borderId="1" xfId="5" applyNumberFormat="1" applyFont="1" applyFill="1" applyBorder="1" applyAlignment="1">
      <alignment wrapText="1"/>
    </xf>
    <xf numFmtId="10" fontId="25" fillId="2" borderId="1" xfId="5" applyNumberFormat="1" applyFont="1" applyFill="1" applyBorder="1" applyAlignment="1">
      <alignment wrapText="1"/>
    </xf>
    <xf numFmtId="182" fontId="26" fillId="11" borderId="1" xfId="5" applyNumberFormat="1" applyFont="1" applyFill="1" applyBorder="1" applyAlignment="1">
      <alignment wrapText="1"/>
    </xf>
    <xf numFmtId="182" fontId="22" fillId="2" borderId="1" xfId="0" applyNumberFormat="1" applyFont="1" applyFill="1" applyBorder="1" applyAlignment="1">
      <alignment horizontal="center" wrapText="1"/>
    </xf>
    <xf numFmtId="0" fontId="22" fillId="0" borderId="1" xfId="0" applyFont="1" applyBorder="1" applyAlignment="1">
      <alignment wrapText="1"/>
    </xf>
    <xf numFmtId="0" fontId="22" fillId="0" borderId="0" xfId="0" applyFont="1" applyAlignment="1">
      <alignment wrapText="1"/>
    </xf>
    <xf numFmtId="0" fontId="0" fillId="0" borderId="1" xfId="0" applyBorder="1"/>
    <xf numFmtId="0" fontId="1" fillId="0" borderId="0" xfId="12" applyAlignment="1" applyProtection="1">
      <alignment horizontal="left"/>
      <protection locked="0"/>
    </xf>
    <xf numFmtId="0" fontId="1" fillId="0" borderId="0" xfId="12" applyAlignment="1" applyProtection="1">
      <alignment horizontal="left" vertical="center"/>
      <protection locked="0"/>
    </xf>
    <xf numFmtId="0" fontId="12" fillId="0" borderId="0" xfId="16" applyFont="1" applyProtection="1">
      <protection locked="0"/>
    </xf>
    <xf numFmtId="0" fontId="28" fillId="0" borderId="0" xfId="16" applyFont="1" applyProtection="1">
      <protection locked="0"/>
    </xf>
    <xf numFmtId="0" fontId="29" fillId="0" borderId="0" xfId="12" applyFont="1" applyAlignment="1" applyProtection="1">
      <alignment horizontal="left"/>
      <protection locked="0"/>
    </xf>
    <xf numFmtId="0" fontId="30" fillId="0" borderId="0" xfId="12" applyFont="1" applyAlignment="1" applyProtection="1">
      <alignment horizontal="left"/>
      <protection locked="0"/>
    </xf>
    <xf numFmtId="0" fontId="31" fillId="0" borderId="0" xfId="12" applyFont="1" applyAlignment="1" applyProtection="1">
      <alignment horizontal="left"/>
      <protection locked="0"/>
    </xf>
    <xf numFmtId="182" fontId="1" fillId="0" borderId="0" xfId="12" applyNumberFormat="1" applyAlignment="1" applyProtection="1">
      <alignment horizontal="left"/>
      <protection locked="0"/>
    </xf>
    <xf numFmtId="0" fontId="32" fillId="0" borderId="1" xfId="16" applyFont="1" applyBorder="1" applyAlignment="1" applyProtection="1">
      <alignment horizontal="left" vertical="center"/>
      <protection locked="0"/>
    </xf>
    <xf numFmtId="0" fontId="19" fillId="0" borderId="1" xfId="16" applyFont="1" applyBorder="1" applyAlignment="1" applyProtection="1">
      <alignment horizontal="left" vertical="center"/>
      <protection locked="0"/>
    </xf>
    <xf numFmtId="0" fontId="32" fillId="13" borderId="1" xfId="16" applyFont="1" applyFill="1" applyBorder="1" applyAlignment="1" applyProtection="1">
      <alignment horizontal="left" vertical="center"/>
      <protection locked="0"/>
    </xf>
    <xf numFmtId="0" fontId="0" fillId="12" borderId="1" xfId="0" applyFill="1" applyBorder="1" applyAlignment="1">
      <alignment vertical="center" wrapText="1"/>
    </xf>
    <xf numFmtId="0" fontId="32" fillId="0" borderId="1" xfId="16" applyFont="1" applyBorder="1" applyAlignment="1" applyProtection="1">
      <alignment vertical="center"/>
      <protection locked="0"/>
    </xf>
    <xf numFmtId="0" fontId="1" fillId="0" borderId="1" xfId="12" applyBorder="1" applyAlignment="1" applyProtection="1">
      <alignment horizontal="left" vertical="center"/>
      <protection locked="0"/>
    </xf>
    <xf numFmtId="0" fontId="29" fillId="0" borderId="0" xfId="12" applyFont="1" applyAlignment="1" applyProtection="1">
      <alignment horizontal="left" vertical="center"/>
      <protection locked="0"/>
    </xf>
    <xf numFmtId="0" fontId="1" fillId="0" borderId="0" xfId="12" applyAlignment="1" applyProtection="1">
      <alignment horizontal="center" vertical="center"/>
      <protection locked="0"/>
    </xf>
    <xf numFmtId="0" fontId="1" fillId="0" borderId="0" xfId="12" applyAlignment="1" applyProtection="1">
      <alignment horizontal="center" vertical="center" wrapText="1"/>
      <protection locked="0"/>
    </xf>
    <xf numFmtId="0" fontId="30" fillId="0" borderId="0" xfId="12" applyFont="1" applyAlignment="1" applyProtection="1">
      <alignment horizontal="left" vertical="center"/>
      <protection locked="0"/>
    </xf>
    <xf numFmtId="9" fontId="1" fillId="0" borderId="0" xfId="12" applyNumberFormat="1" applyAlignment="1" applyProtection="1">
      <alignment horizontal="center" vertical="center" wrapText="1"/>
      <protection locked="0"/>
    </xf>
    <xf numFmtId="0" fontId="31" fillId="0" borderId="0" xfId="12" applyFont="1" applyAlignment="1" applyProtection="1">
      <alignment horizontal="left" vertical="center"/>
      <protection locked="0"/>
    </xf>
    <xf numFmtId="182" fontId="1" fillId="0" borderId="0" xfId="12" applyNumberFormat="1" applyAlignment="1" applyProtection="1">
      <alignment horizontal="left" vertical="center"/>
      <protection locked="0"/>
    </xf>
    <xf numFmtId="0" fontId="33" fillId="0" borderId="0" xfId="12" applyFont="1" applyAlignment="1" applyProtection="1">
      <alignment horizontal="left" vertical="center"/>
      <protection locked="0"/>
    </xf>
    <xf numFmtId="0" fontId="34" fillId="0" borderId="1" xfId="16" applyFont="1" applyBorder="1" applyAlignment="1" applyProtection="1">
      <alignment horizontal="left" vertical="center"/>
      <protection locked="0"/>
    </xf>
    <xf numFmtId="0" fontId="32" fillId="14" borderId="1" xfId="16" applyFont="1" applyFill="1" applyBorder="1" applyAlignment="1" applyProtection="1">
      <alignment horizontal="left" vertical="center"/>
      <protection locked="0"/>
    </xf>
    <xf numFmtId="0" fontId="33" fillId="0" borderId="0" xfId="12" applyFont="1" applyAlignment="1">
      <alignment horizontal="left" vertical="center"/>
    </xf>
    <xf numFmtId="0" fontId="33" fillId="0" borderId="0" xfId="12" applyFont="1" applyAlignment="1">
      <alignment horizontal="left" vertical="center" wrapText="1"/>
    </xf>
    <xf numFmtId="0" fontId="34" fillId="14" borderId="1" xfId="16" applyFont="1" applyFill="1" applyBorder="1" applyAlignment="1" applyProtection="1">
      <alignment horizontal="left"/>
      <protection locked="0"/>
    </xf>
    <xf numFmtId="0" fontId="19" fillId="0" borderId="1" xfId="16" applyFont="1" applyBorder="1" applyAlignment="1" applyProtection="1">
      <alignment horizontal="left"/>
      <protection locked="0"/>
    </xf>
    <xf numFmtId="0" fontId="32" fillId="14" borderId="1" xfId="16" applyFont="1" applyFill="1" applyBorder="1" applyAlignment="1" applyProtection="1">
      <alignment horizontal="left"/>
      <protection locked="0"/>
    </xf>
    <xf numFmtId="0" fontId="32" fillId="0" borderId="1" xfId="16" applyFont="1" applyBorder="1" applyProtection="1">
      <protection locked="0"/>
    </xf>
    <xf numFmtId="0" fontId="1" fillId="0" borderId="1" xfId="12" applyBorder="1" applyAlignment="1" applyProtection="1">
      <alignment horizontal="left"/>
      <protection locked="0"/>
    </xf>
    <xf numFmtId="0" fontId="1" fillId="0" borderId="0" xfId="12" applyAlignment="1" applyProtection="1">
      <alignment horizontal="center"/>
      <protection locked="0"/>
    </xf>
    <xf numFmtId="9" fontId="1" fillId="0" borderId="0" xfId="12" applyNumberFormat="1" applyAlignment="1" applyProtection="1">
      <alignment horizontal="center" wrapText="1"/>
      <protection locked="0"/>
    </xf>
    <xf numFmtId="0" fontId="33" fillId="0" borderId="0" xfId="12" applyFont="1" applyAlignment="1">
      <alignment horizontal="left"/>
    </xf>
    <xf numFmtId="0" fontId="33" fillId="0" borderId="0" xfId="12" applyFont="1" applyAlignment="1">
      <alignment horizontal="left" wrapText="1"/>
    </xf>
    <xf numFmtId="0" fontId="33" fillId="0" borderId="0" xfId="12" applyFont="1" applyAlignment="1" applyProtection="1">
      <alignment horizontal="left"/>
      <protection locked="0"/>
    </xf>
    <xf numFmtId="0" fontId="1" fillId="0" borderId="2" xfId="12" applyBorder="1" applyAlignment="1" applyProtection="1">
      <alignment horizontal="left"/>
      <protection locked="0"/>
    </xf>
    <xf numFmtId="9" fontId="1" fillId="0" borderId="0" xfId="12" applyNumberFormat="1" applyAlignment="1" applyProtection="1">
      <alignment horizontal="center"/>
      <protection locked="0"/>
    </xf>
    <xf numFmtId="9" fontId="30" fillId="0" borderId="0" xfId="12" applyNumberFormat="1" applyFont="1" applyAlignment="1" applyProtection="1">
      <alignment horizontal="center" wrapText="1"/>
      <protection locked="0"/>
    </xf>
    <xf numFmtId="9" fontId="31" fillId="0" borderId="0" xfId="12" applyNumberFormat="1" applyFont="1" applyAlignment="1">
      <alignment horizontal="center" wrapText="1"/>
    </xf>
    <xf numFmtId="0" fontId="1" fillId="0" borderId="0" xfId="12" applyAlignment="1">
      <alignment horizontal="left"/>
    </xf>
    <xf numFmtId="0" fontId="1" fillId="0" borderId="0" xfId="12" applyAlignment="1">
      <alignment horizontal="left" wrapText="1"/>
    </xf>
    <xf numFmtId="182" fontId="1" fillId="0" borderId="0" xfId="12" applyNumberFormat="1" applyAlignment="1">
      <alignment horizontal="left"/>
    </xf>
    <xf numFmtId="0" fontId="33" fillId="0" borderId="0" xfId="12" applyFont="1"/>
    <xf numFmtId="14" fontId="33" fillId="0" borderId="0" xfId="12" applyNumberFormat="1" applyFont="1"/>
    <xf numFmtId="0" fontId="33" fillId="0" borderId="0" xfId="12" applyFont="1" applyAlignment="1">
      <alignment wrapText="1"/>
    </xf>
    <xf numFmtId="182" fontId="33" fillId="0" borderId="0" xfId="12" applyNumberFormat="1" applyFont="1" applyAlignment="1">
      <alignment horizontal="left"/>
    </xf>
    <xf numFmtId="0" fontId="32" fillId="0" borderId="1" xfId="16" applyFont="1" applyBorder="1" applyAlignment="1" applyProtection="1">
      <alignment horizontal="left"/>
      <protection locked="0"/>
    </xf>
    <xf numFmtId="0" fontId="18" fillId="14" borderId="1" xfId="12" applyFont="1" applyFill="1" applyBorder="1" applyAlignment="1" applyProtection="1">
      <alignment horizontal="left"/>
      <protection locked="0"/>
    </xf>
    <xf numFmtId="0" fontId="32" fillId="0" borderId="5" xfId="16" applyFont="1" applyBorder="1" applyProtection="1">
      <protection locked="0"/>
    </xf>
    <xf numFmtId="0" fontId="32" fillId="0" borderId="6" xfId="16" applyFont="1" applyBorder="1" applyProtection="1">
      <protection locked="0"/>
    </xf>
    <xf numFmtId="0" fontId="1" fillId="0" borderId="0" xfId="12"/>
    <xf numFmtId="14" fontId="1" fillId="0" borderId="0" xfId="12" applyNumberFormat="1"/>
    <xf numFmtId="0" fontId="1" fillId="0" borderId="0" xfId="12" applyAlignment="1">
      <alignment wrapText="1"/>
    </xf>
    <xf numFmtId="0" fontId="33" fillId="0" borderId="0" xfId="12" applyFont="1" applyAlignment="1">
      <alignment horizontal="right" wrapText="1"/>
    </xf>
    <xf numFmtId="0" fontId="32" fillId="0" borderId="8" xfId="16" applyFont="1" applyBorder="1" applyAlignment="1" applyProtection="1">
      <alignment horizontal="left"/>
      <protection locked="0"/>
    </xf>
    <xf numFmtId="0" fontId="19" fillId="0" borderId="7" xfId="16" applyFont="1" applyBorder="1" applyAlignment="1" applyProtection="1">
      <alignment horizontal="left"/>
      <protection locked="0"/>
    </xf>
    <xf numFmtId="0" fontId="32" fillId="0" borderId="7" xfId="16" applyFont="1" applyBorder="1" applyAlignment="1" applyProtection="1">
      <alignment horizontal="left"/>
      <protection locked="0"/>
    </xf>
    <xf numFmtId="191" fontId="19" fillId="0" borderId="7" xfId="16" applyNumberFormat="1" applyFont="1" applyBorder="1" applyAlignment="1" applyProtection="1">
      <alignment horizontal="left"/>
      <protection locked="0"/>
    </xf>
    <xf numFmtId="0" fontId="32" fillId="0" borderId="6" xfId="16" applyFont="1" applyBorder="1" applyAlignment="1" applyProtection="1">
      <alignment horizontal="left"/>
      <protection locked="0"/>
    </xf>
    <xf numFmtId="0" fontId="19" fillId="0" borderId="3" xfId="16" applyFont="1" applyBorder="1" applyAlignment="1" applyProtection="1">
      <alignment horizontal="left"/>
      <protection locked="0"/>
    </xf>
    <xf numFmtId="0" fontId="19" fillId="0" borderId="0" xfId="16" applyFont="1" applyAlignment="1" applyProtection="1">
      <alignment horizontal="left"/>
      <protection locked="0"/>
    </xf>
    <xf numFmtId="0" fontId="12" fillId="2" borderId="5" xfId="18" applyFont="1" applyFill="1" applyBorder="1" applyAlignment="1">
      <alignment horizontal="left" wrapText="1"/>
    </xf>
    <xf numFmtId="0" fontId="12" fillId="2" borderId="6" xfId="18" applyFont="1" applyFill="1" applyBorder="1" applyAlignment="1">
      <alignment horizontal="left" wrapText="1"/>
    </xf>
    <xf numFmtId="196" fontId="0" fillId="0" borderId="1" xfId="0" applyNumberFormat="1" applyBorder="1" applyAlignment="1">
      <alignment horizontal="center"/>
    </xf>
    <xf numFmtId="196" fontId="0" fillId="0" borderId="1" xfId="0" applyNumberFormat="1" applyBorder="1"/>
    <xf numFmtId="196" fontId="44" fillId="0" borderId="1" xfId="0" applyNumberFormat="1" applyFont="1" applyBorder="1"/>
    <xf numFmtId="196" fontId="0" fillId="0" borderId="1" xfId="0" applyNumberFormat="1" applyBorder="1" applyAlignment="1">
      <alignment wrapText="1"/>
    </xf>
    <xf numFmtId="196" fontId="44" fillId="0" borderId="1" xfId="4" applyNumberFormat="1" applyBorder="1" applyAlignment="1">
      <alignment horizontal="center" wrapText="1"/>
    </xf>
    <xf numFmtId="196" fontId="27" fillId="3" borderId="1" xfId="7" applyNumberFormat="1" applyFont="1" applyFill="1" applyBorder="1" applyAlignment="1" applyProtection="1">
      <alignment horizontal="center" wrapText="1"/>
      <protection locked="0"/>
    </xf>
    <xf numFmtId="196" fontId="1" fillId="16" borderId="1" xfId="0" applyNumberFormat="1" applyFont="1" applyFill="1" applyBorder="1" applyAlignment="1">
      <alignment horizontal="center" wrapText="1"/>
    </xf>
    <xf numFmtId="196" fontId="0" fillId="0" borderId="5" xfId="0" applyNumberFormat="1" applyBorder="1"/>
    <xf numFmtId="196" fontId="19" fillId="3" borderId="1" xfId="18" applyNumberFormat="1" applyFont="1" applyFill="1" applyBorder="1" applyAlignment="1">
      <alignment horizontal="center" vertical="center" wrapText="1"/>
    </xf>
    <xf numFmtId="196" fontId="0" fillId="12" borderId="1" xfId="0" applyNumberFormat="1" applyFill="1" applyBorder="1"/>
    <xf numFmtId="196" fontId="0" fillId="12" borderId="1" xfId="11" applyNumberFormat="1" applyFont="1" applyFill="1" applyBorder="1" applyAlignment="1"/>
    <xf numFmtId="196" fontId="0" fillId="0" borderId="0" xfId="0" applyNumberFormat="1"/>
  </cellXfs>
  <cellStyles count="25">
    <cellStyle name="Calculation 2 2" xfId="21"/>
    <cellStyle name="Comma 5" xfId="1"/>
    <cellStyle name="Comma 5 2 2" xfId="22"/>
    <cellStyle name="Currency 14 3" xfId="19"/>
    <cellStyle name="Currency 15" xfId="2"/>
    <cellStyle name="Input 2" xfId="3"/>
    <cellStyle name="Input 2 2" xfId="24"/>
    <cellStyle name="Normal 2" xfId="4"/>
    <cellStyle name="Normal 2 18 2" xfId="5"/>
    <cellStyle name="Normal 2 2 15" xfId="23"/>
    <cellStyle name="Normal 2 31" xfId="6"/>
    <cellStyle name="Normal 39" xfId="7"/>
    <cellStyle name="Normal 39 4" xfId="8"/>
    <cellStyle name="Normal 65" xfId="9"/>
    <cellStyle name="Normal 67" xfId="10"/>
    <cellStyle name="Percent 12 3" xfId="20"/>
    <cellStyle name="Percent 2" xfId="11"/>
    <cellStyle name="Style 1" xfId="12"/>
    <cellStyle name="Style 1 2" xfId="13"/>
    <cellStyle name="百分比 2" xfId="14"/>
    <cellStyle name="常规" xfId="0" builtinId="0"/>
    <cellStyle name="常规 2" xfId="15"/>
    <cellStyle name="样式 1 2" xfId="16"/>
    <cellStyle name="样式 1 5" xfId="18"/>
    <cellStyle name="样式 1_Fall 12 BBB Woolrich Quote Sheet - Heather" xfId="17"/>
  </cellStyles>
  <dxfs count="6">
    <dxf>
      <font>
        <b/>
        <i val="0"/>
        <color indexed="10"/>
      </font>
    </dxf>
    <dxf>
      <font>
        <color auto="1"/>
      </font>
      <fill>
        <patternFill patternType="solid">
          <bgColor rgb="FFFF0000"/>
        </patternFill>
      </fill>
    </dxf>
    <dxf>
      <font>
        <color theme="1"/>
      </font>
      <fill>
        <patternFill patternType="solid">
          <bgColor rgb="FFFF0000"/>
        </patternFill>
      </fill>
    </dxf>
    <dxf>
      <font>
        <color auto="1"/>
      </font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theme" Target="theme/theme1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calcChain" Target="calcChain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customXml" Target="../customXml/item1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1696357</xdr:colOff>
      <xdr:row>6</xdr:row>
      <xdr:rowOff>335645</xdr:rowOff>
    </xdr:from>
    <xdr:to>
      <xdr:col>1</xdr:col>
      <xdr:colOff>272</xdr:colOff>
      <xdr:row>6</xdr:row>
      <xdr:rowOff>1526270</xdr:rowOff>
    </xdr:to>
    <xdr:pic>
      <xdr:nvPicPr>
        <xdr:cNvPr id="2" name="圖片 20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1292860" y="3881120"/>
          <a:ext cx="1190625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63500</xdr:colOff>
      <xdr:row>6</xdr:row>
      <xdr:rowOff>598170</xdr:rowOff>
    </xdr:from>
    <xdr:ext cx="1573530" cy="766445"/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500" y="3740785"/>
          <a:ext cx="1573530" cy="76644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sammi\Documents\BATH&#24320;&#21457;\Family%20Dollar\Product%20development\2025.10%20WAFFLE%20TUB%20MAT\sales\192.168.20.8\&#28041;&#22806;&#32452;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Users\sammi\Documents\BATH&#24320;&#21457;\Family%20Dollar\Product%20development\2025.10%20WAFFLE%20TUB%20MAT\sales\192.168.20.8\&#20020;&#26102;&#25991;&#20214;&#22841;\Documents%20and%20Settings\qianyueyun\Local%20Settings\Temporary%20Internet%20Files\Content.Outlook\S0EW6CGV\BBB%20VENDOR%20SET%20UP%20%20ROVERTALLEN%20CHARLESTON%206%2015%2011.XLS?AF2FCD4E" TargetMode="External"/><Relationship Id="rId1" Type="http://schemas.openxmlformats.org/officeDocument/2006/relationships/externalLinkPath" Target="file:///\\AF2FCD4E\BBB%20VENDOR%20SET%20UP%20%20ROVERTALLEN%20CHARLESTON%206%2015%20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sammi\Documents\BATH&#24320;&#21457;\Family%20Dollar\Product%20development\2025.10%20WAFFLE%20TUB%20MAT\sales\192.168.20.8\&#28041;&#22806;&#32452;\Fall%2012%20development\D65%20Holiday\Line%20Plan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Users\sammi\Documents\BATH&#24320;&#21457;\Family%20Dollar\Product%20development\2025.10%20WAFFLE%20TUB%20MAT\sales\192.168.20.8\beyond%20basic\Costing\Wal-Mart\WOW%20Sheeting\May%2024,%202012\WOW%20-%20120524%20-%205K%20-%20FOB%20-%2060x60-172x116%20-%20Sateen%20Weave%20-%20Cotton.xls?39F4A2F8" TargetMode="External"/><Relationship Id="rId1" Type="http://schemas.openxmlformats.org/officeDocument/2006/relationships/externalLinkPath" Target="file:///\\39F4A2F8\WOW%20-%20120524%20-%205K%20-%20FOB%20-%2060x60-172x116%20-%20Sateen%20Weave%20-%20Cotton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Users\sammi\Documents\BATH&#24320;&#21457;\Family%20Dollar\Product%20development\2025.10%20WAFFLE%20TUB%20MAT\sales\192.168.20.8\&#28041;&#22806;&#32452;\Working%20Documents\JLA\BBB\BBB%20Robert%20Allen\RA%20Fall2010%20BBB%20Order\Anatole\BBB%20ANATOLE%20SET-UP%20ROBERT%20ALLEN%20FINAL%204.29.11.XLS?8D1957D1" TargetMode="External"/><Relationship Id="rId1" Type="http://schemas.openxmlformats.org/officeDocument/2006/relationships/externalLinkPath" Target="file:///\\8D1957D1\BBB%20ANATOLE%20SET-UP%20ROBERT%20ALLEN%20FINAL%204.29.11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Users\sammi\Documents\BATH&#24320;&#21457;\Family%20Dollar\Product%20development\2025.10%20WAFFLE%20TUB%20MAT\sales\192.168.20.8\&#20020;&#26102;&#25991;&#20214;&#22841;\Documents%20and%20Settings\sarah.chen\Desktop\Window\BBB%20window\chateau\NM%20CHATEAU%20PLUM%20%20SHEER%20VENDOR%20SETUP%2010%2008%2010.XLS?6E8BE241" TargetMode="External"/><Relationship Id="rId1" Type="http://schemas.openxmlformats.org/officeDocument/2006/relationships/externalLinkPath" Target="file:///\\6E8BE241\NM%20CHATEAU%20PLUM%20%20SHEER%20VENDOR%20SETUP%2010%2008%20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PECS\MISSES\801\ZELLERS\F97\F7-100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mi/Documents/BATH&#24320;&#21457;/Family%20Dollar/Product%20development/2025.11%202pc%20rug/Commitment%20sheet/D:/SPECS/MISSES/801/ZELLERS/F97/F7-10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BUY%20PLANS\CAT.%2094%20Carriers\Cat.%2094%20---%20January%202007%20Approved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mi/Documents/BATH&#24320;&#21457;/Family%20Dollar/Product%20development/2025.11%202pc%20rug/Commitment%20sheet/D:/Merchandising/Kidsworld/!Infant-Toddler%20Hardlines/BUY%20PLANS/CAT.%2094%20Carriers/Cat.%2094%20---%20January%202007%20Approved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BUY%20PLANS\CAT.%2094%20Carriers\EXIT%20STRATEGY%207.8.06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Users\sammi\Documents\BATH&#24320;&#21457;\Family%20Dollar\Product%20development\2025.10%20WAFFLE%20TUB%20MAT\sales\192.168.20.8\&#28041;&#22806;&#32452;\Documents%20and%20Settings\zhangqing\Local%20Settings\Temporary%20Internet%20Files\Content.Outlook\IUZUJE2G\BBB\item%20set%20up\BBB_BTC_Cozy%20soft_Item%20Set%20Up_20111222_EP.XLS?3479B15A" TargetMode="External"/><Relationship Id="rId1" Type="http://schemas.openxmlformats.org/officeDocument/2006/relationships/externalLinkPath" Target="file:///\\3479B15A\BBB_BTC_Cozy%20soft_Item%20Set%20Up_20111222_EP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mi/Documents/BATH&#24320;&#21457;/Family%20Dollar/Product%20development/2025.11%202pc%20rug/Commitment%20sheet/D:/Merchandising/Kidsworld/!Infant-Toddler%20Hardlines/BUY%20PLANS/CAT.%2094%20Carriers/EXIT%20STRATEGY%207.8.0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PECS\TRACKING\WENDY\APPROVA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mi/Documents/BATH&#24320;&#21457;/Family%20Dollar/Product%20development/2025.11%202pc%20rug/Commitment%20sheet/D:/SPECS/TRACKING/WENDY/APPROVA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surrat\Local%20Settings\Temporary%20Internet%20Files\OLK6A\2007%20Mid%20Year%20Infant%20Furniture%20-%20Product%20List%20%20Gerber%20Childrenswear%20%20WITH%20STYLE%20%23S%20%207-18-07.xls" TargetMode="External"/></Relationships>
</file>

<file path=xl/externalLinks/_rels/externalLink24.xml.rels><?xml version="1.0" encoding="UTF-8" standalone="yes"?>
<Relationships xmlns="http://schemas.openxmlformats.org/package/2006/relationships"><Relationship Id="rId2" Type="http://schemas.microsoft.com/office/2019/04/relationships/externalLinkLongPath" Target="/Users/sammi/Documents/BATH&#24320;&#21457;/Family%20Dollar/Product%20development/2025.11%202pc%20rug/Commitment%20sheet/uskihfil4/PUBLIC/Merchandising/Merchant_Analytics/Attributes/Sears%20Soft%20Home%20Attributes/TEMPLATES/TEMPLATE_BATH_Sears.xls?5573E287" TargetMode="External"/><Relationship Id="rId1" Type="http://schemas.openxmlformats.org/officeDocument/2006/relationships/externalLinkPath" Target="file:///\\5573E287\TEMPLATE_BATH_Sear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sammi\Documents\BATH&#24320;&#21457;\Family%20Dollar\Product%20development\2025.10%20WAFFLE%20TUB%20MAT\sales\uskihfil4\PUBLIC\Merchandising\Merchant_Analytics\Attributes\Sears%20Soft%20Home%20Attributes\TEMPLATES\TEMPLATE_BATH_Sears.xls" TargetMode="External"/></Relationships>
</file>

<file path=xl/externalLinks/_rels/externalLink26.xml.rels><?xml version="1.0" encoding="UTF-8" standalone="yes"?>
<Relationships xmlns="http://schemas.openxmlformats.org/package/2006/relationships"><Relationship Id="rId2" Type="http://schemas.microsoft.com/office/2019/04/relationships/externalLinkLongPath" Target="/Users/sammi/Documents/BATH&#24320;&#21457;/Family%20Dollar/Product%20development/2025.11%202pc%20rug/Commitment%20sheet/D:/Documents%20and%20Settings/sunzhijuan/Local%20Settings/Temporary%20Internet%20Files/OLK1/Documents%20and%20Settings/merry.sheng/Desktop/TARGET/FORMS/TARGET%20quote%20sheet%20format.XLS?FF08A105" TargetMode="External"/><Relationship Id="rId1" Type="http://schemas.openxmlformats.org/officeDocument/2006/relationships/externalLinkPath" Target="file:///\\FF08A105\TARGET%20quote%20sheet%20forma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unzhijuan\Local%20Settings\Temporary%20Internet%20Files\OLK1\Documents%20and%20Settings\merry.sheng\Desktop\TARGET\FORMS\TARGET%20quote%20sheet%20forma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mi/Documents/BATH&#24320;&#21457;/Family%20Dollar/Product%20development/2025.11%202pc%20rug/Commitment%20sheet/D:/Merchandising/Kidsworld/!Infant-Toddler%20Hardlines/scott%20fryzel/mid%20year%20updates/category%208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sammi\Documents\BATH&#24320;&#21457;\Family%20Dollar\Product%20development\2025.10%20WAFFLE%20TUB%20MAT\sales\192.168.20.8\&#28041;&#22806;&#32452;\SLard%20-%20Design\Customs%20Memo\Master%20Copy%20Quote%20Sheet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LES\Business\Sears\Item%20Setup\Copy%20of%20Fall%202011%20JLA%20Better%20Shower%20Curtains%20DISPLAY%20Exploding%20Assortment%20Spec%20She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scott%20fryzel\mid%20year%20updates\category%2083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A%20Joyce/Family%20Dollar/Product%20development/2025.11%202pc%20rug/Quote%20sheet/Family%20Dollar_Bath%20Rugs%202025%20SP%20Market%20Week%20Follow%20up%20_Quote%20sheet_20251024%20final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sammi\Documents\BATH&#24320;&#21457;\Family%20Dollar\Product%20development\2025.10%20WAFFLE%20TUB%20MAT\sales\Msfs05\data1\Documents%20and%20Settings\tm50891\Local%20Settings\Temporary%20Internet%20Files\OLK106\Levolor%203%2025%2007%20Proforma%20300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sammi\Documents\BATH&#24320;&#21457;\Family%20Dollar\Product%20development\2025.10%20WAFFLE%20TUB%20MAT\sales\192.168.20.8\&#28041;&#22806;&#32452;\Documents%20and%20Settings\zhangqing\&#26700;&#38754;\BBB\item%20set%20up\Final\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/Users/sammi/Documents/BATH&#24320;&#21457;/Family%20Dollar/Product%20development/2025.11%202pc%20rug/Commitment%20sheet/D:/FILES/Business/Sears/Item%20Setup/Copy%20of%20Fall%202011%20JLA%20Better%20Shower%20Curtains%20DISPLAY%20Exploding%20Assortment%20Spec%20Sheet.xls?004D196E" TargetMode="External"/><Relationship Id="rId1" Type="http://schemas.openxmlformats.org/officeDocument/2006/relationships/externalLinkPath" Target="file:///\\004D196E\Copy%20of%20Fall%202011%20JLA%20Better%20Shower%20Curtains%20DISPLAY%20Exploding%20Assortment%20Spec%20Shee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mi/Documents/BATH&#24320;&#21457;/Family%20Dollar/Product%20development/2025.11%202pc%20rug/Commitment%20sheet/D:/joyce/customer/CS/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Users\sammi\Documents\BATH&#24320;&#21457;\Family%20Dollar\Product%20development\2025.10%20WAFFLE%20TUB%20MAT\sales\192.168.20.8\Documents%20and%20Settings\kathy\Local%20Settings\Temporary%20Internet%20Files\Content.Outlook\JH9RZ0WZ\Final%20External%20Quote%20Sheet%20-Micro%20Mink%20DA%20Throw%20solid%20back-130912.xls?A5B14D38" TargetMode="External"/><Relationship Id="rId1" Type="http://schemas.openxmlformats.org/officeDocument/2006/relationships/externalLinkPath" Target="file:///\\A5B14D38\Final%20External%20Quote%20Sheet%20-Micro%20Mink%20DA%20Throw%20solid%20back-13091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LATE\CONST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mi/Documents/BATH&#24320;&#21457;/Family%20Dollar/Product%20development/2025.11%202pc%20rug/Commitment%20sheet/D:/TEMPLATE/CONST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her data"/>
      <sheetName val="diff group head"/>
      <sheetName val="hangers"/>
      <sheetName val="comments"/>
      <sheetName val="vendor info"/>
      <sheetName val="ticke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s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ec Sheet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Projected 2006 VS. 2005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ASH WK 23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"/>
      <sheetName val="COO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QUE ATTR 2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UNIQUE ATTR 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  <sheetName val="a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 TABLE"/>
      <sheetName val="COMMON ATTR"/>
      <sheetName val="RN_Item Dispositio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Sheet2"/>
    </sheetNames>
    <sheetDataSet>
      <sheetData sheetId="0" refreshError="1"/>
      <sheetData sheetId="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F"/>
      <sheetName val="DI-rollout"/>
      <sheetName val="Simpi 0427"/>
      <sheetName val="Simpi 0424"/>
      <sheetName val="Simpi 0421"/>
      <sheetName val="Simpi 0414"/>
      <sheetName val="Simpi 0407"/>
      <sheetName val="Sheet3"/>
      <sheetName val="Sheet2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 Sales and Forecast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P19"/>
  <sheetViews>
    <sheetView zoomScale="90" zoomScaleNormal="90" workbookViewId="0">
      <selection activeCell="D24" sqref="D24"/>
    </sheetView>
  </sheetViews>
  <sheetFormatPr defaultColWidth="9" defaultRowHeight="15"/>
  <cols>
    <col min="1" max="1" width="18.7109375" customWidth="1"/>
    <col min="2" max="2" width="32.140625" bestFit="1" customWidth="1"/>
    <col min="3" max="3" width="21.140625" customWidth="1"/>
    <col min="4" max="4" width="32.140625" bestFit="1" customWidth="1"/>
    <col min="5" max="5" width="27.85546875" customWidth="1"/>
    <col min="6" max="6" width="22.7109375" bestFit="1" customWidth="1"/>
    <col min="7" max="7" width="20.5703125" customWidth="1"/>
    <col min="8" max="8" width="25" customWidth="1"/>
  </cols>
  <sheetData>
    <row r="2" spans="1:224" s="110" customFormat="1" ht="20.25">
      <c r="A2" s="112" t="s">
        <v>0</v>
      </c>
      <c r="B2" s="113"/>
      <c r="C2" s="112"/>
      <c r="D2" s="113"/>
      <c r="E2" s="112"/>
      <c r="F2" s="113"/>
      <c r="G2" s="112"/>
      <c r="H2" s="113"/>
      <c r="O2" s="114"/>
      <c r="R2" s="110" t="s">
        <v>1</v>
      </c>
      <c r="W2" s="115"/>
      <c r="Y2" s="116"/>
      <c r="Z2" s="116"/>
      <c r="AA2" s="116"/>
      <c r="HF2" s="117"/>
    </row>
    <row r="3" spans="1:224" s="111" customFormat="1" ht="45">
      <c r="A3" s="118" t="s">
        <v>2</v>
      </c>
      <c r="B3" s="119" t="s">
        <v>3</v>
      </c>
      <c r="C3" s="120" t="s">
        <v>4</v>
      </c>
      <c r="D3" s="121" t="str">
        <f>_xlfn.TEXTJOIN(" ",TRUE,B5,D5,D6,B6,D4,D7)</f>
        <v>Family Dollar 2026 Spring Inspire by Intelligent Design CUSHION WAFFLE TUB MAT Bath Rug</v>
      </c>
      <c r="E3" s="122" t="s">
        <v>5</v>
      </c>
      <c r="F3" s="123" t="s">
        <v>6</v>
      </c>
      <c r="G3" s="122" t="s">
        <v>7</v>
      </c>
      <c r="H3" s="123" t="s">
        <v>8</v>
      </c>
      <c r="O3" s="124"/>
      <c r="S3" s="125"/>
      <c r="T3" s="125"/>
      <c r="U3" s="126"/>
      <c r="W3" s="127"/>
      <c r="X3" s="128"/>
      <c r="Y3" s="129"/>
      <c r="Z3" s="129"/>
      <c r="AA3" s="129"/>
      <c r="GX3" s="130"/>
      <c r="HB3" s="131" t="s">
        <v>9</v>
      </c>
      <c r="HC3" s="131" t="s">
        <v>10</v>
      </c>
      <c r="HD3" s="131" t="s">
        <v>11</v>
      </c>
      <c r="HE3" s="131" t="s">
        <v>12</v>
      </c>
      <c r="HF3" s="131"/>
      <c r="HG3" s="131" t="s">
        <v>13</v>
      </c>
      <c r="HH3" s="131" t="s">
        <v>14</v>
      </c>
      <c r="HI3" s="131" t="s">
        <v>15</v>
      </c>
      <c r="HJ3" s="131" t="s">
        <v>16</v>
      </c>
      <c r="HK3" s="131"/>
      <c r="HL3" s="131"/>
      <c r="HM3" s="131"/>
      <c r="HN3" s="131"/>
      <c r="HO3" s="131"/>
      <c r="HP3" s="131"/>
    </row>
    <row r="4" spans="1:224" s="111" customFormat="1" ht="33.950000000000003" customHeight="1">
      <c r="A4" s="132" t="s">
        <v>17</v>
      </c>
      <c r="B4" s="119" t="s">
        <v>18</v>
      </c>
      <c r="C4" s="133" t="s">
        <v>19</v>
      </c>
      <c r="D4" s="119" t="s">
        <v>20</v>
      </c>
      <c r="E4" s="122" t="s">
        <v>21</v>
      </c>
      <c r="F4" s="123" t="s">
        <v>22</v>
      </c>
      <c r="G4" s="122" t="s">
        <v>23</v>
      </c>
      <c r="H4" s="123" t="s">
        <v>24</v>
      </c>
      <c r="O4" s="124"/>
      <c r="S4" s="125"/>
      <c r="T4" s="125"/>
      <c r="U4" s="126"/>
      <c r="W4" s="127"/>
      <c r="X4" s="128"/>
      <c r="Y4" s="129"/>
      <c r="Z4" s="129"/>
      <c r="AA4" s="129"/>
      <c r="GX4" s="130"/>
      <c r="HB4" s="134" t="s">
        <v>6</v>
      </c>
      <c r="HC4" s="135" t="s">
        <v>25</v>
      </c>
      <c r="HD4" s="131" t="s">
        <v>26</v>
      </c>
      <c r="HE4" s="131" t="s">
        <v>27</v>
      </c>
      <c r="HF4" s="131" t="s">
        <v>28</v>
      </c>
      <c r="HG4" s="131"/>
      <c r="HH4" s="134"/>
      <c r="HI4" s="131"/>
      <c r="HJ4" s="131"/>
      <c r="HK4" s="131"/>
      <c r="HL4" s="131"/>
      <c r="HM4" s="131"/>
      <c r="HN4" s="131"/>
      <c r="HO4" s="131"/>
      <c r="HP4" s="131"/>
    </row>
    <row r="5" spans="1:224" s="110" customFormat="1" ht="15" customHeight="1">
      <c r="A5" s="136" t="s">
        <v>29</v>
      </c>
      <c r="B5" s="137" t="s">
        <v>30</v>
      </c>
      <c r="C5" s="138" t="s">
        <v>31</v>
      </c>
      <c r="D5" s="137">
        <v>2026</v>
      </c>
      <c r="E5" s="139" t="s">
        <v>32</v>
      </c>
      <c r="F5" s="140" t="s">
        <v>33</v>
      </c>
      <c r="G5" s="139" t="s">
        <v>34</v>
      </c>
      <c r="H5" s="140" t="s">
        <v>35</v>
      </c>
      <c r="O5" s="114"/>
      <c r="S5" s="141"/>
      <c r="T5" s="141"/>
      <c r="U5" s="126"/>
      <c r="W5" s="115"/>
      <c r="X5" s="142"/>
      <c r="Y5" s="116"/>
      <c r="Z5" s="116"/>
      <c r="AA5" s="116"/>
      <c r="GX5" s="117"/>
      <c r="HB5" s="143"/>
      <c r="HC5" s="144"/>
      <c r="HD5" s="145"/>
      <c r="HE5" s="145"/>
      <c r="HF5" s="145"/>
      <c r="HG5" s="145"/>
      <c r="HH5" s="143"/>
      <c r="HI5" s="145"/>
      <c r="HJ5" s="145"/>
      <c r="HK5" s="145"/>
      <c r="HL5" s="145"/>
      <c r="HM5" s="145"/>
      <c r="HN5" s="145"/>
      <c r="HO5" s="145"/>
      <c r="HP5" s="145"/>
    </row>
    <row r="6" spans="1:224" s="110" customFormat="1" ht="15" customHeight="1">
      <c r="A6" s="136" t="s">
        <v>36</v>
      </c>
      <c r="B6" s="137" t="s">
        <v>37</v>
      </c>
      <c r="C6" s="138" t="s">
        <v>38</v>
      </c>
      <c r="D6" s="137" t="s">
        <v>39</v>
      </c>
      <c r="E6" s="139" t="s">
        <v>40</v>
      </c>
      <c r="F6" s="146" t="s">
        <v>41</v>
      </c>
      <c r="G6" s="139" t="s">
        <v>42</v>
      </c>
      <c r="H6" s="140" t="s">
        <v>43</v>
      </c>
      <c r="O6" s="114"/>
      <c r="S6" s="147"/>
      <c r="T6" s="147"/>
      <c r="U6" s="142"/>
      <c r="V6" s="142"/>
      <c r="W6" s="148"/>
      <c r="X6" s="149"/>
      <c r="Y6" s="116"/>
      <c r="Z6" s="116"/>
      <c r="AA6" s="116"/>
      <c r="GT6" s="150"/>
      <c r="GU6" s="151"/>
      <c r="GV6" s="150"/>
      <c r="GW6" s="151"/>
      <c r="GX6" s="152"/>
      <c r="GY6" s="150"/>
      <c r="GZ6" s="150"/>
      <c r="HB6" s="153" t="s">
        <v>22</v>
      </c>
      <c r="HC6" s="153" t="s">
        <v>44</v>
      </c>
      <c r="HD6" s="154" t="s">
        <v>45</v>
      </c>
      <c r="HE6" s="155" t="s">
        <v>46</v>
      </c>
      <c r="HF6" s="156"/>
      <c r="HG6" s="143"/>
      <c r="HH6" s="143"/>
      <c r="HI6" s="145"/>
      <c r="HJ6" s="145"/>
      <c r="HK6" s="145"/>
      <c r="HL6" s="145"/>
      <c r="HM6" s="145"/>
      <c r="HN6" s="145"/>
      <c r="HO6" s="145"/>
      <c r="HP6" s="145"/>
    </row>
    <row r="7" spans="1:224" s="110" customFormat="1" ht="15" customHeight="1">
      <c r="A7" s="157" t="s">
        <v>47</v>
      </c>
      <c r="B7" s="137"/>
      <c r="C7" s="158" t="s">
        <v>48</v>
      </c>
      <c r="D7" s="140" t="s">
        <v>49</v>
      </c>
      <c r="E7" s="159" t="s">
        <v>50</v>
      </c>
      <c r="F7" s="140" t="s">
        <v>51</v>
      </c>
      <c r="G7" s="160" t="s">
        <v>52</v>
      </c>
      <c r="H7" s="140" t="s">
        <v>53</v>
      </c>
      <c r="O7" s="114"/>
      <c r="S7" s="141"/>
      <c r="T7" s="141"/>
      <c r="U7" s="126"/>
      <c r="W7" s="115"/>
      <c r="X7" s="128"/>
      <c r="Y7" s="116"/>
      <c r="Z7" s="116"/>
      <c r="AA7" s="116"/>
      <c r="GT7" s="161"/>
      <c r="GU7" s="161"/>
      <c r="GV7" s="162"/>
      <c r="GW7" s="163"/>
      <c r="GX7" s="152"/>
      <c r="GY7" s="150"/>
      <c r="GZ7" s="150"/>
      <c r="HB7" s="143" t="s">
        <v>33</v>
      </c>
      <c r="HC7" s="143" t="s">
        <v>54</v>
      </c>
      <c r="HD7" s="156" t="s">
        <v>55</v>
      </c>
      <c r="HE7" s="164" t="s">
        <v>56</v>
      </c>
      <c r="HF7" s="164" t="s">
        <v>57</v>
      </c>
      <c r="HG7" s="143" t="s">
        <v>58</v>
      </c>
      <c r="HH7" s="143" t="s">
        <v>59</v>
      </c>
      <c r="HI7" s="145" t="s">
        <v>60</v>
      </c>
      <c r="HJ7" s="145"/>
      <c r="HK7" s="145"/>
      <c r="HL7" s="145"/>
      <c r="HM7" s="145"/>
      <c r="HN7" s="145"/>
      <c r="HO7" s="145"/>
      <c r="HP7" s="145"/>
    </row>
    <row r="8" spans="1:224" s="110" customFormat="1" ht="15" customHeight="1">
      <c r="A8" s="165" t="s">
        <v>61</v>
      </c>
      <c r="B8" s="166"/>
      <c r="C8" s="167" t="s">
        <v>62</v>
      </c>
      <c r="D8" s="168">
        <f>Item!BN2*4</f>
        <v>0</v>
      </c>
      <c r="E8" s="157" t="s">
        <v>63</v>
      </c>
      <c r="F8" s="137" t="s">
        <v>64</v>
      </c>
      <c r="G8" s="169" t="s">
        <v>65</v>
      </c>
      <c r="H8" s="137" t="s">
        <v>66</v>
      </c>
      <c r="O8" s="114"/>
      <c r="S8" s="141"/>
      <c r="T8" s="141"/>
      <c r="U8" s="126"/>
      <c r="W8" s="115"/>
      <c r="X8" s="128"/>
      <c r="Y8" s="116"/>
      <c r="Z8" s="116"/>
      <c r="AA8" s="116"/>
      <c r="GT8" s="161"/>
      <c r="GU8" s="161"/>
      <c r="GV8" s="162"/>
      <c r="GW8" s="163"/>
      <c r="GX8" s="152"/>
      <c r="GY8" s="150"/>
      <c r="GZ8" s="150"/>
      <c r="HB8" s="143"/>
      <c r="HC8" s="143"/>
      <c r="HD8" s="156"/>
      <c r="HE8" s="164"/>
      <c r="HF8" s="164"/>
      <c r="HG8" s="143"/>
      <c r="HH8" s="143"/>
      <c r="HI8" s="145"/>
      <c r="HJ8" s="145"/>
      <c r="HK8" s="145"/>
      <c r="HL8" s="145"/>
      <c r="HM8" s="145"/>
      <c r="HN8" s="145"/>
      <c r="HO8" s="145"/>
      <c r="HP8" s="145"/>
    </row>
    <row r="9" spans="1:224">
      <c r="A9" s="157" t="s">
        <v>67</v>
      </c>
      <c r="B9" s="109"/>
      <c r="C9" s="157" t="s">
        <v>68</v>
      </c>
      <c r="D9" s="170" t="s">
        <v>69</v>
      </c>
      <c r="E9" s="157" t="s">
        <v>70</v>
      </c>
      <c r="F9" s="109"/>
    </row>
    <row r="10" spans="1:224">
      <c r="C10" s="157" t="s">
        <v>71</v>
      </c>
      <c r="D10" s="137" t="s">
        <v>72</v>
      </c>
      <c r="E10" s="157" t="s">
        <v>73</v>
      </c>
      <c r="F10" s="109" t="s">
        <v>74</v>
      </c>
    </row>
    <row r="11" spans="1:224">
      <c r="C11" s="157" t="s">
        <v>75</v>
      </c>
      <c r="D11" s="109" t="s">
        <v>43</v>
      </c>
    </row>
    <row r="13" spans="1:224">
      <c r="D13" s="171"/>
    </row>
    <row r="14" spans="1:224">
      <c r="A14" t="s">
        <v>67</v>
      </c>
      <c r="D14" s="171"/>
    </row>
    <row r="15" spans="1:224">
      <c r="A15" t="s">
        <v>76</v>
      </c>
    </row>
    <row r="16" spans="1:224">
      <c r="A16" t="s">
        <v>77</v>
      </c>
    </row>
    <row r="17" spans="1:1">
      <c r="A17" t="s">
        <v>78</v>
      </c>
    </row>
    <row r="18" spans="1:1">
      <c r="A18" t="s">
        <v>79</v>
      </c>
    </row>
    <row r="19" spans="1:1">
      <c r="A19" t="s">
        <v>80</v>
      </c>
    </row>
  </sheetData>
  <phoneticPr fontId="45" type="noConversion"/>
  <dataValidations count="1">
    <dataValidation type="list" allowBlank="1" showInputMessage="1" showErrorMessage="1" sqref="IJ4:IJ5 IJ7:IJ8 IL3:IL8">
      <formula1>#REF!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3">
        <x14:dataValidation type="list" allowBlank="1" showInputMessage="1" showErrorMessage="1">
          <x14:formula1>
            <xm:f>Data!$F$2:$F$3</xm:f>
          </x14:formula1>
          <xm:sqref>F3</xm:sqref>
        </x14:dataValidation>
        <x14:dataValidation type="list" allowBlank="1" showInputMessage="1" showErrorMessage="1">
          <x14:formula1>
            <xm:f>Data!$N$2:$N$5</xm:f>
          </x14:formula1>
          <xm:sqref>H3</xm:sqref>
        </x14:dataValidation>
        <x14:dataValidation type="list" allowBlank="1" showInputMessage="1" showErrorMessage="1">
          <x14:formula1>
            <xm:f>ValueSelect!$B$2:$B$33</xm:f>
          </x14:formula1>
          <xm:sqref>B4</xm:sqref>
        </x14:dataValidation>
        <x14:dataValidation type="list" allowBlank="1" showInputMessage="1" showErrorMessage="1">
          <x14:formula1>
            <xm:f>Data!$G$2:$G$8</xm:f>
          </x14:formula1>
          <xm:sqref>F4</xm:sqref>
        </x14:dataValidation>
        <x14:dataValidation type="list" allowBlank="1" showInputMessage="1" showErrorMessage="1">
          <x14:formula1>
            <xm:f>ValueSelect!$C$2:$C$36</xm:f>
          </x14:formula1>
          <xm:sqref>B5</xm:sqref>
        </x14:dataValidation>
        <x14:dataValidation type="list" allowBlank="1" showInputMessage="1" showErrorMessage="1">
          <x14:formula1>
            <xm:f>Data!$B$2:$B$5</xm:f>
          </x14:formula1>
          <xm:sqref>D5</xm:sqref>
        </x14:dataValidation>
        <x14:dataValidation type="list" allowBlank="1" showInputMessage="1" showErrorMessage="1">
          <x14:formula1>
            <xm:f>Data!$H$2:$H$9</xm:f>
          </x14:formula1>
          <xm:sqref>F5</xm:sqref>
        </x14:dataValidation>
        <x14:dataValidation type="list" allowBlank="1" showInputMessage="1" showErrorMessage="1">
          <x14:formula1>
            <xm:f>Data!$P$2:$P$3</xm:f>
          </x14:formula1>
          <xm:sqref>H5</xm:sqref>
        </x14:dataValidation>
        <x14:dataValidation type="list" allowBlank="1" showInputMessage="1" showErrorMessage="1">
          <x14:formula1>
            <xm:f>ValueSelect!$D$2:$D$296</xm:f>
          </x14:formula1>
          <xm:sqref>B6</xm:sqref>
        </x14:dataValidation>
        <x14:dataValidation type="list" allowBlank="1" showInputMessage="1" showErrorMessage="1">
          <x14:formula1>
            <xm:f>Data!$C$2:$C$8</xm:f>
          </x14:formula1>
          <xm:sqref>D6</xm:sqref>
        </x14:dataValidation>
        <x14:dataValidation type="list" allowBlank="1" showInputMessage="1" showErrorMessage="1">
          <x14:formula1>
            <xm:f>Data!$I$2:$I$6</xm:f>
          </x14:formula1>
          <xm:sqref>F6</xm:sqref>
        </x14:dataValidation>
        <x14:dataValidation type="list" allowBlank="1" showInputMessage="1" showErrorMessage="1">
          <x14:formula1>
            <xm:f>Data!$Q$2:$Q$3</xm:f>
          </x14:formula1>
          <xm:sqref>H6</xm:sqref>
        </x14:dataValidation>
        <x14:dataValidation type="list" allowBlank="1" showInputMessage="1" showErrorMessage="1">
          <x14:formula1>
            <xm:f>ValueSelect!$E$2:$E$26</xm:f>
          </x14:formula1>
          <xm:sqref>B7</xm:sqref>
        </x14:dataValidation>
        <x14:dataValidation type="list" allowBlank="1" showInputMessage="1" showErrorMessage="1">
          <x14:formula1>
            <xm:f>ValueSelect!$F$2:$F$11</xm:f>
          </x14:formula1>
          <xm:sqref>D7</xm:sqref>
        </x14:dataValidation>
        <x14:dataValidation type="list" allowBlank="1" showInputMessage="1" showErrorMessage="1">
          <x14:formula1>
            <xm:f>ValueSelect!$H$2:$H$13</xm:f>
          </x14:formula1>
          <xm:sqref>F7</xm:sqref>
        </x14:dataValidation>
        <x14:dataValidation type="list" allowBlank="1" showInputMessage="1" showErrorMessage="1">
          <x14:formula1>
            <xm:f>ValueSelect!$K$2:$K$94</xm:f>
          </x14:formula1>
          <xm:sqref>H7</xm:sqref>
        </x14:dataValidation>
        <x14:dataValidation type="list" allowBlank="1" showInputMessage="1" showErrorMessage="1">
          <x14:formula1>
            <xm:f>Data!$J$2:$J$4</xm:f>
          </x14:formula1>
          <xm:sqref>B8</xm:sqref>
        </x14:dataValidation>
        <x14:dataValidation type="list" allowBlank="1" showInputMessage="1" showErrorMessage="1">
          <x14:formula1>
            <xm:f>ValueSelect!$I$2:$I$12</xm:f>
          </x14:formula1>
          <xm:sqref>F8</xm:sqref>
        </x14:dataValidation>
        <x14:dataValidation type="list" allowBlank="1" showInputMessage="1" showErrorMessage="1">
          <x14:formula1>
            <xm:f>Data!$T$2:$T$3</xm:f>
          </x14:formula1>
          <xm:sqref>H8</xm:sqref>
        </x14:dataValidation>
        <x14:dataValidation type="list" allowBlank="1" showInputMessage="1" showErrorMessage="1">
          <x14:formula1>
            <xm:f>Data!$E$2:$E$6</xm:f>
          </x14:formula1>
          <xm:sqref>D9</xm:sqref>
        </x14:dataValidation>
        <x14:dataValidation type="list" allowBlank="1" showInputMessage="1" showErrorMessage="1">
          <x14:formula1>
            <xm:f>ValueSelect!$J$2:$J$16</xm:f>
          </x14:formula1>
          <xm:sqref>F9</xm:sqref>
        </x14:dataValidation>
        <x14:dataValidation type="list" allowBlank="1" showInputMessage="1" showErrorMessage="1">
          <x14:formula1>
            <xm:f>Data!$M$2:$M$9</xm:f>
          </x14:formula1>
          <xm:sqref>F10</xm:sqref>
        </x14:dataValidation>
        <x14:dataValidation type="list" allowBlank="1" showInputMessage="1" showErrorMessage="1">
          <x14:formula1>
            <xm:f>Data!$D$2:$D$3</xm:f>
          </x14:formula1>
          <xm:sqref>D11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3"/>
  <sheetViews>
    <sheetView tabSelected="1" zoomScale="80" zoomScaleNormal="80" workbookViewId="0">
      <selection activeCell="D10" sqref="D10"/>
    </sheetView>
  </sheetViews>
  <sheetFormatPr defaultColWidth="9.140625" defaultRowHeight="15"/>
  <cols>
    <col min="1" max="1" width="10.140625" style="76" customWidth="1"/>
    <col min="2" max="2" width="34.140625" style="75" customWidth="1"/>
    <col min="3" max="3" width="8.42578125" style="75" customWidth="1"/>
    <col min="4" max="4" width="32.7109375" style="75" bestFit="1" customWidth="1"/>
    <col min="5" max="5" width="9.140625" style="75" customWidth="1"/>
    <col min="6" max="6" width="11.28515625" style="75" customWidth="1"/>
    <col min="7" max="7" width="9.140625" style="75" customWidth="1"/>
    <col min="8" max="8" width="30.140625" style="75" customWidth="1"/>
    <col min="9" max="9" width="12.5703125" style="75" customWidth="1"/>
    <col min="10" max="10" width="14.5703125" style="75" customWidth="1"/>
    <col min="11" max="11" width="13.42578125" style="77" customWidth="1"/>
    <col min="12" max="12" width="9.7109375" style="75" customWidth="1"/>
    <col min="13" max="13" width="9" style="75" customWidth="1"/>
    <col min="14" max="14" width="15" style="75" customWidth="1"/>
    <col min="15" max="16" width="13.5703125" style="75" customWidth="1"/>
    <col min="17" max="17" width="8.85546875" style="75" customWidth="1"/>
    <col min="18" max="19" width="8.5703125" style="78" customWidth="1"/>
    <col min="20" max="20" width="9.42578125" style="75" customWidth="1"/>
    <col min="21" max="21" width="12.85546875" style="75" customWidth="1"/>
    <col min="22" max="22" width="8.140625" style="79" customWidth="1"/>
    <col min="23" max="23" width="8.7109375" style="79" customWidth="1"/>
    <col min="24" max="24" width="8.5703125" style="79" customWidth="1"/>
    <col min="25" max="25" width="8.140625" style="79" customWidth="1"/>
    <col min="26" max="26" width="8.7109375" style="79" customWidth="1"/>
    <col min="27" max="27" width="7.140625" style="79" customWidth="1"/>
    <col min="28" max="28" width="9" style="80" customWidth="1"/>
    <col min="29" max="29" width="6.28515625" style="81" customWidth="1"/>
    <col min="30" max="30" width="10" style="82" customWidth="1"/>
    <col min="31" max="31" width="10" style="80" customWidth="1"/>
    <col min="32" max="32" width="9.85546875" style="81" customWidth="1"/>
    <col min="33" max="33" width="11.5703125" style="75" customWidth="1"/>
    <col min="34" max="34" width="8.85546875" style="78" customWidth="1"/>
    <col min="35" max="35" width="12.5703125" style="75" customWidth="1"/>
    <col min="36" max="36" width="8.42578125" style="83" customWidth="1"/>
    <col min="37" max="37" width="9" style="78" customWidth="1"/>
    <col min="38" max="38" width="8.42578125" style="78" customWidth="1"/>
    <col min="39" max="39" width="8.140625" style="83" customWidth="1"/>
    <col min="40" max="40" width="9.28515625" style="78" customWidth="1"/>
    <col min="41" max="41" width="8.140625" style="83" customWidth="1"/>
    <col min="42" max="42" width="9.28515625" style="78" customWidth="1"/>
    <col min="43" max="43" width="8.140625" style="83" customWidth="1"/>
    <col min="44" max="45" width="9.28515625" style="78" customWidth="1"/>
    <col min="46" max="46" width="11.5703125" style="83" customWidth="1"/>
    <col min="47" max="47" width="10.85546875" style="78" customWidth="1"/>
    <col min="48" max="48" width="9.28515625" style="78" customWidth="1"/>
    <col min="49" max="49" width="11.5703125" style="83" customWidth="1"/>
    <col min="50" max="50" width="10.85546875" style="78" customWidth="1"/>
    <col min="51" max="51" width="9.28515625" style="78" customWidth="1"/>
    <col min="52" max="52" width="11.5703125" style="83" customWidth="1"/>
    <col min="53" max="53" width="10.85546875" style="78" customWidth="1"/>
    <col min="54" max="54" width="7.85546875" style="78" customWidth="1"/>
    <col min="55" max="55" width="9.5703125" style="78" customWidth="1"/>
    <col min="56" max="56" width="7.7109375" style="78" customWidth="1"/>
    <col min="57" max="57" width="9.5703125" style="78" customWidth="1"/>
    <col min="58" max="58" width="12.140625" style="78" customWidth="1"/>
    <col min="59" max="60" width="9.140625" style="75" customWidth="1"/>
    <col min="61" max="62" width="9.140625" style="75"/>
    <col min="63" max="63" width="9.140625" style="80"/>
    <col min="64" max="64" width="9.140625" style="75"/>
    <col min="65" max="65" width="11.85546875" style="78" customWidth="1"/>
    <col min="66" max="66" width="11.42578125" style="78" customWidth="1"/>
    <col min="67" max="67" width="9.140625" style="75"/>
    <col min="68" max="68" width="14.42578125" style="75" customWidth="1"/>
    <col min="69" max="69" width="9.140625" style="75"/>
    <col min="70" max="70" width="20.28515625" style="75" customWidth="1"/>
    <col min="71" max="16384" width="9.140625" style="75"/>
  </cols>
  <sheetData>
    <row r="1" spans="1:70" ht="68.099999999999994" customHeight="1">
      <c r="A1" s="84" t="s">
        <v>82</v>
      </c>
      <c r="B1" s="84" t="s">
        <v>83</v>
      </c>
      <c r="C1" s="85" t="s">
        <v>84</v>
      </c>
      <c r="D1" s="86" t="s">
        <v>36</v>
      </c>
      <c r="E1" s="86" t="s">
        <v>47</v>
      </c>
      <c r="F1" s="87" t="s">
        <v>85</v>
      </c>
      <c r="G1" s="85" t="s">
        <v>86</v>
      </c>
      <c r="H1" s="88" t="s">
        <v>87</v>
      </c>
      <c r="I1" s="89" t="s">
        <v>88</v>
      </c>
      <c r="J1" s="88" t="s">
        <v>89</v>
      </c>
      <c r="K1" s="89" t="s">
        <v>90</v>
      </c>
      <c r="L1" s="88" t="s">
        <v>91</v>
      </c>
      <c r="M1" s="88" t="s">
        <v>92</v>
      </c>
      <c r="N1" s="85" t="s">
        <v>93</v>
      </c>
      <c r="O1" s="85" t="s">
        <v>94</v>
      </c>
      <c r="P1" s="85" t="s">
        <v>95</v>
      </c>
      <c r="Q1" s="89" t="s">
        <v>96</v>
      </c>
      <c r="R1" s="90" t="s">
        <v>97</v>
      </c>
      <c r="S1" s="91" t="s">
        <v>98</v>
      </c>
      <c r="T1" s="92" t="s">
        <v>99</v>
      </c>
      <c r="U1" s="84" t="s">
        <v>100</v>
      </c>
      <c r="V1" s="93" t="s">
        <v>101</v>
      </c>
      <c r="W1" s="93" t="s">
        <v>102</v>
      </c>
      <c r="X1" s="93" t="s">
        <v>103</v>
      </c>
      <c r="Y1" s="93" t="s">
        <v>104</v>
      </c>
      <c r="Z1" s="93" t="s">
        <v>105</v>
      </c>
      <c r="AA1" s="93" t="s">
        <v>106</v>
      </c>
      <c r="AB1" s="94" t="s">
        <v>107</v>
      </c>
      <c r="AC1" s="95" t="s">
        <v>108</v>
      </c>
      <c r="AD1" s="96" t="s">
        <v>109</v>
      </c>
      <c r="AE1" s="97" t="s">
        <v>110</v>
      </c>
      <c r="AF1" s="98" t="s">
        <v>111</v>
      </c>
      <c r="AG1" s="84" t="s">
        <v>112</v>
      </c>
      <c r="AH1" s="99" t="s">
        <v>113</v>
      </c>
      <c r="AI1" s="84" t="s">
        <v>114</v>
      </c>
      <c r="AJ1" s="100" t="s">
        <v>115</v>
      </c>
      <c r="AK1" s="101" t="s">
        <v>116</v>
      </c>
      <c r="AL1" s="99" t="s">
        <v>117</v>
      </c>
      <c r="AM1" s="100" t="s">
        <v>118</v>
      </c>
      <c r="AN1" s="99" t="s">
        <v>119</v>
      </c>
      <c r="AO1" s="100" t="s">
        <v>120</v>
      </c>
      <c r="AP1" s="99" t="s">
        <v>121</v>
      </c>
      <c r="AQ1" s="100" t="s">
        <v>122</v>
      </c>
      <c r="AR1" s="99" t="s">
        <v>123</v>
      </c>
      <c r="AS1" s="102" t="s">
        <v>124</v>
      </c>
      <c r="AT1" s="100" t="s">
        <v>125</v>
      </c>
      <c r="AU1" s="99" t="s">
        <v>126</v>
      </c>
      <c r="AV1" s="102" t="s">
        <v>127</v>
      </c>
      <c r="AW1" s="100" t="s">
        <v>128</v>
      </c>
      <c r="AX1" s="99" t="s">
        <v>129</v>
      </c>
      <c r="AY1" s="102" t="s">
        <v>130</v>
      </c>
      <c r="AZ1" s="100" t="s">
        <v>131</v>
      </c>
      <c r="BA1" s="99" t="s">
        <v>132</v>
      </c>
      <c r="BB1" s="99" t="s">
        <v>133</v>
      </c>
      <c r="BC1" s="103" t="s">
        <v>134</v>
      </c>
      <c r="BD1" s="104" t="s">
        <v>135</v>
      </c>
      <c r="BE1" s="105" t="s">
        <v>136</v>
      </c>
      <c r="BF1" s="104" t="s">
        <v>137</v>
      </c>
      <c r="BG1" s="106" t="s">
        <v>138</v>
      </c>
      <c r="BH1" s="104" t="s">
        <v>139</v>
      </c>
      <c r="BI1" s="104" t="s">
        <v>140</v>
      </c>
      <c r="BJ1" s="84" t="s">
        <v>141</v>
      </c>
      <c r="BK1" s="94" t="s">
        <v>142</v>
      </c>
      <c r="BL1" s="99" t="s">
        <v>143</v>
      </c>
      <c r="BM1" s="99" t="s">
        <v>144</v>
      </c>
      <c r="BN1" s="99" t="s">
        <v>145</v>
      </c>
      <c r="BO1" s="107" t="s">
        <v>146</v>
      </c>
      <c r="BP1" s="108" t="s">
        <v>147</v>
      </c>
      <c r="BQ1" s="108" t="s">
        <v>148</v>
      </c>
      <c r="BR1" s="108" t="s">
        <v>149</v>
      </c>
    </row>
    <row r="2" spans="1:70" s="185" customFormat="1" ht="72">
      <c r="A2" s="174">
        <v>1</v>
      </c>
      <c r="B2" s="175"/>
      <c r="C2" s="175"/>
      <c r="D2" s="176" t="s">
        <v>539</v>
      </c>
      <c r="E2" s="175"/>
      <c r="F2" s="175" t="s">
        <v>49</v>
      </c>
      <c r="G2" s="175" t="s">
        <v>150</v>
      </c>
      <c r="H2" s="175" t="s">
        <v>151</v>
      </c>
      <c r="I2" s="175" t="s">
        <v>152</v>
      </c>
      <c r="J2" s="177" t="s">
        <v>153</v>
      </c>
      <c r="K2" s="178" t="s">
        <v>154</v>
      </c>
      <c r="L2" s="179" t="s">
        <v>155</v>
      </c>
      <c r="M2" s="174" t="s">
        <v>156</v>
      </c>
      <c r="N2" s="175">
        <v>2899832</v>
      </c>
      <c r="O2" s="180" t="s">
        <v>796</v>
      </c>
      <c r="P2" s="175"/>
      <c r="Q2" s="175" t="s">
        <v>157</v>
      </c>
      <c r="R2" s="181"/>
      <c r="S2" s="181">
        <v>1.47</v>
      </c>
      <c r="T2" s="175" t="s">
        <v>158</v>
      </c>
      <c r="U2" s="182" t="s">
        <v>159</v>
      </c>
      <c r="V2" s="182">
        <v>45</v>
      </c>
      <c r="W2" s="182">
        <v>56</v>
      </c>
      <c r="X2" s="182">
        <v>38</v>
      </c>
      <c r="Y2" s="175"/>
      <c r="Z2" s="175"/>
      <c r="AA2" s="175"/>
      <c r="AB2" s="175"/>
      <c r="AC2" s="175">
        <v>24</v>
      </c>
      <c r="AD2" s="183" t="str">
        <f>IF(Y2="","",Y2*Z2*AA2/1000000)</f>
        <v/>
      </c>
      <c r="AE2" s="175">
        <v>63</v>
      </c>
      <c r="AF2" s="183" t="e">
        <f>IF(AC2="","",AE2/AD2*AC2)</f>
        <v>#VALUE!</v>
      </c>
      <c r="AG2" s="175">
        <v>3750</v>
      </c>
      <c r="AH2" s="183" t="str">
        <f>IF(ISERROR(AG2/AF2),"",AG2/AF2)</f>
        <v/>
      </c>
      <c r="AI2" s="175" t="s">
        <v>160</v>
      </c>
      <c r="AJ2" s="175">
        <v>0.23</v>
      </c>
      <c r="AK2" s="183">
        <v>1.96</v>
      </c>
      <c r="AL2" s="183" t="str">
        <f>IF(ISERROR(S2+AH2+AK2),"",S2+AH2+AK2)</f>
        <v/>
      </c>
      <c r="AM2" s="175">
        <v>0.02</v>
      </c>
      <c r="AN2" s="183">
        <f>IF(ISERROR(BE2*AM2),"",BE2*AM2)</f>
        <v>0.04</v>
      </c>
      <c r="AO2" s="175">
        <v>0</v>
      </c>
      <c r="AP2" s="183">
        <f>IF(ISERROR(BE2*AO2),"",BE2*AO2)</f>
        <v>0</v>
      </c>
      <c r="AQ2" s="175">
        <v>0</v>
      </c>
      <c r="AR2" s="183">
        <f>IF(ISERROR(BE2*AQ2),"",BE2*AQ2)</f>
        <v>0</v>
      </c>
      <c r="AS2" s="175"/>
      <c r="AT2" s="175"/>
      <c r="AU2" s="183">
        <f>IF(ISERROR(BE2*AT2),"",BE2*AT2)</f>
        <v>0</v>
      </c>
      <c r="AV2" s="175"/>
      <c r="AW2" s="175">
        <v>0</v>
      </c>
      <c r="AX2" s="183">
        <f>IF(ISERROR(BE2*AW2),"",BE2*AW2)</f>
        <v>0</v>
      </c>
      <c r="AY2" s="175"/>
      <c r="AZ2" s="175">
        <v>0</v>
      </c>
      <c r="BA2" s="183">
        <f>IF(ISERROR(BE2*AZ2),"",BE2*AZ2)</f>
        <v>0</v>
      </c>
      <c r="BB2" s="183">
        <f>IF(ISERROR(AN2++AP2+AR2+AU2+AX2+BA2),"",AN2++AP2+AR2+AU2+AX2+BA2)</f>
        <v>0.04</v>
      </c>
      <c r="BC2" s="183">
        <f>IF(ISERROR(S2+BB2),"",S2+BB2)</f>
        <v>1.51</v>
      </c>
      <c r="BD2" s="184">
        <f>IF(ISERROR((BE2-BC2)/BE2),"",(BE2-BC2)/BE2)</f>
        <v>0.24</v>
      </c>
      <c r="BE2" s="175">
        <v>1.99</v>
      </c>
      <c r="BF2" s="183" t="str">
        <f>IF(ISERROR(AH2+AK2+BE2),"",AH2+AK2+BE2)</f>
        <v/>
      </c>
      <c r="BG2" s="175">
        <v>8</v>
      </c>
      <c r="BH2" s="184">
        <f>IF(ISERROR((BG2-BE2)/BG2),"",(BG2-BE2)/BG2)</f>
        <v>0.75</v>
      </c>
      <c r="BI2" s="184" t="str">
        <f>IF(ISERROR((BG2-BF2)/BG2),"",(BG2-BF2)/BG2)</f>
        <v/>
      </c>
      <c r="BJ2" s="175"/>
      <c r="BK2" s="175"/>
      <c r="BL2" s="183">
        <f>IF(ISERROR(BJ2*BK2),"",BJ2*BK2)</f>
        <v>0</v>
      </c>
      <c r="BM2" s="183">
        <f>IF(ISERROR(BC2*BL2),"",BC2*BL2)</f>
        <v>0</v>
      </c>
      <c r="BN2" s="183">
        <f>IF(ISERROR(BE2*BL2),"",BE2*BL2)</f>
        <v>0</v>
      </c>
      <c r="BO2" s="175"/>
      <c r="BP2" s="185" t="s">
        <v>64</v>
      </c>
      <c r="BQ2" s="185" t="s">
        <v>41</v>
      </c>
      <c r="BR2" s="185" t="s">
        <v>53</v>
      </c>
    </row>
    <row r="3" spans="1:70">
      <c r="BD3" s="83"/>
      <c r="BG3" s="78"/>
      <c r="BH3" s="78"/>
      <c r="BI3" s="83"/>
      <c r="BJ3" s="81"/>
      <c r="BL3" s="81"/>
    </row>
  </sheetData>
  <sheetProtection insertRows="0" deleteRows="0" sort="0"/>
  <protectedRanges>
    <protectedRange sqref="BG3:BL3 AH2 BH2:BI2 BF2 AK2:AN2 AD2:AF2 L3:AN207 BB4:BF207 AO2:BA207 BB2:BD3 M2:T2 A2:J207" name="Range1"/>
    <protectedRange sqref="V2:AB2" name="Range1_2"/>
    <protectedRange sqref="AG2" name="Range1_3"/>
    <protectedRange sqref="AI2:AJ2" name="Range1_4"/>
    <protectedRange sqref="BG2" name="Range1_5"/>
    <protectedRange sqref="BJ2:BK2" name="Range1_6"/>
    <protectedRange sqref="K2:K248" name="Range1_1"/>
  </protectedRanges>
  <phoneticPr fontId="45" type="noConversion"/>
  <pageMargins left="0.7" right="0.7" top="0.75" bottom="0.75" header="0.3" footer="0.3"/>
  <pageSetup paperSize="9" orientation="portrait"/>
  <legacyDrawing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ValueSelect!$D$2:$D$296</xm:f>
          </x14:formula1>
          <xm:sqref>D2</xm:sqref>
        </x14:dataValidation>
        <x14:dataValidation type="list" allowBlank="1" showInputMessage="1" showErrorMessage="1">
          <x14:formula1>
            <xm:f>ValueSelect!$E$2:$E$26</xm:f>
          </x14:formula1>
          <xm:sqref>E2</xm:sqref>
        </x14:dataValidation>
        <x14:dataValidation type="list" allowBlank="1" showInputMessage="1" showErrorMessage="1">
          <x14:formula1>
            <xm:f>ValueSelect!$F$2:$F$10</xm:f>
          </x14:formula1>
          <xm:sqref>F2</xm:sqref>
        </x14:dataValidation>
        <x14:dataValidation type="list" allowBlank="1" showInputMessage="1" showErrorMessage="1">
          <x14:formula1>
            <xm:f>Data!$S$2:$S$6</xm:f>
          </x14:formula1>
          <xm:sqref>T2</xm:sqref>
        </x14:dataValidation>
        <x14:dataValidation type="list" allowBlank="1" showInputMessage="1" showErrorMessage="1">
          <x14:formula1>
            <xm:f>ValueSelect!$I$2:$I$12</xm:f>
          </x14:formula1>
          <xm:sqref>BP2</xm:sqref>
        </x14:dataValidation>
        <x14:dataValidation type="list" allowBlank="1" showInputMessage="1" showErrorMessage="1">
          <x14:formula1>
            <xm:f>Data!$I$2:$I$6</xm:f>
          </x14:formula1>
          <xm:sqref>BQ2</xm:sqref>
        </x14:dataValidation>
        <x14:dataValidation type="list" allowBlank="1" showInputMessage="1" showErrorMessage="1">
          <x14:formula1>
            <xm:f>ValueSelect!$K$2:$K$90</xm:f>
          </x14:formula1>
          <xm:sqref>BR2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96"/>
  <sheetViews>
    <sheetView topLeftCell="D1" workbookViewId="0">
      <selection activeCell="F19" sqref="F19"/>
    </sheetView>
  </sheetViews>
  <sheetFormatPr defaultColWidth="9" defaultRowHeight="15"/>
  <cols>
    <col min="1" max="1" width="18.28515625" customWidth="1"/>
    <col min="2" max="3" width="34.42578125" customWidth="1"/>
    <col min="4" max="4" width="20.5703125" customWidth="1"/>
    <col min="5" max="5" width="30.85546875" customWidth="1"/>
    <col min="6" max="7" width="24.85546875" customWidth="1"/>
    <col min="8" max="8" width="21" customWidth="1"/>
    <col min="9" max="9" width="17.7109375" customWidth="1"/>
    <col min="10" max="11" width="14.28515625" customWidth="1"/>
  </cols>
  <sheetData>
    <row r="1" spans="1:11" ht="30">
      <c r="A1" s="70" t="s">
        <v>161</v>
      </c>
      <c r="B1" s="71" t="s">
        <v>162</v>
      </c>
      <c r="C1" s="72" t="s">
        <v>29</v>
      </c>
      <c r="D1" s="73" t="s">
        <v>36</v>
      </c>
      <c r="E1" s="65" t="s">
        <v>47</v>
      </c>
      <c r="F1" s="65" t="s">
        <v>163</v>
      </c>
      <c r="G1" s="65" t="s">
        <v>164</v>
      </c>
      <c r="H1" s="65" t="s">
        <v>50</v>
      </c>
      <c r="I1" s="65" t="s">
        <v>165</v>
      </c>
      <c r="J1" s="65" t="s">
        <v>166</v>
      </c>
      <c r="K1" s="65" t="s">
        <v>52</v>
      </c>
    </row>
    <row r="2" spans="1:11">
      <c r="A2" s="74" t="s">
        <v>167</v>
      </c>
      <c r="B2" s="74" t="s">
        <v>168</v>
      </c>
      <c r="C2" s="74" t="s">
        <v>169</v>
      </c>
      <c r="F2" t="s">
        <v>170</v>
      </c>
      <c r="G2" t="s">
        <v>171</v>
      </c>
      <c r="K2" t="s">
        <v>53</v>
      </c>
    </row>
    <row r="3" spans="1:11">
      <c r="A3" s="74" t="s">
        <v>172</v>
      </c>
      <c r="B3" s="74" t="s">
        <v>173</v>
      </c>
      <c r="C3" s="74" t="s">
        <v>174</v>
      </c>
      <c r="D3" t="s">
        <v>175</v>
      </c>
      <c r="E3" t="s">
        <v>176</v>
      </c>
      <c r="F3" t="s">
        <v>177</v>
      </c>
      <c r="G3" t="s">
        <v>178</v>
      </c>
      <c r="H3" t="s">
        <v>179</v>
      </c>
      <c r="I3" t="s">
        <v>64</v>
      </c>
      <c r="J3" s="75" t="s">
        <v>180</v>
      </c>
      <c r="K3" t="s">
        <v>181</v>
      </c>
    </row>
    <row r="4" spans="1:11">
      <c r="A4" s="74" t="s">
        <v>182</v>
      </c>
      <c r="B4" s="74" t="s">
        <v>183</v>
      </c>
      <c r="C4" s="74" t="s">
        <v>184</v>
      </c>
      <c r="D4" t="s">
        <v>185</v>
      </c>
      <c r="E4" t="s">
        <v>186</v>
      </c>
      <c r="F4" t="s">
        <v>187</v>
      </c>
      <c r="G4" t="s">
        <v>188</v>
      </c>
      <c r="H4" t="s">
        <v>189</v>
      </c>
      <c r="I4" t="s">
        <v>190</v>
      </c>
      <c r="J4" s="75" t="s">
        <v>191</v>
      </c>
      <c r="K4" t="s">
        <v>192</v>
      </c>
    </row>
    <row r="5" spans="1:11">
      <c r="A5" s="74" t="s">
        <v>193</v>
      </c>
      <c r="B5" s="74" t="s">
        <v>194</v>
      </c>
      <c r="C5" s="74" t="s">
        <v>194</v>
      </c>
      <c r="D5" t="s">
        <v>195</v>
      </c>
      <c r="E5" t="s">
        <v>196</v>
      </c>
      <c r="F5" t="s">
        <v>49</v>
      </c>
      <c r="G5" t="s">
        <v>197</v>
      </c>
      <c r="H5" t="s">
        <v>198</v>
      </c>
      <c r="I5" t="s">
        <v>199</v>
      </c>
      <c r="J5" s="75" t="s">
        <v>200</v>
      </c>
      <c r="K5" t="s">
        <v>201</v>
      </c>
    </row>
    <row r="6" spans="1:11">
      <c r="A6" s="74" t="s">
        <v>202</v>
      </c>
      <c r="B6" s="74" t="s">
        <v>203</v>
      </c>
      <c r="C6" s="74" t="s">
        <v>204</v>
      </c>
      <c r="D6" t="s">
        <v>205</v>
      </c>
      <c r="E6" t="s">
        <v>206</v>
      </c>
      <c r="F6" t="s">
        <v>207</v>
      </c>
      <c r="G6" t="s">
        <v>208</v>
      </c>
      <c r="H6" t="s">
        <v>209</v>
      </c>
      <c r="I6" t="s">
        <v>210</v>
      </c>
      <c r="J6" s="75" t="s">
        <v>211</v>
      </c>
      <c r="K6" t="s">
        <v>212</v>
      </c>
    </row>
    <row r="7" spans="1:11">
      <c r="A7" s="74" t="s">
        <v>213</v>
      </c>
      <c r="B7" s="74" t="s">
        <v>214</v>
      </c>
      <c r="C7" s="74" t="s">
        <v>215</v>
      </c>
      <c r="D7" t="s">
        <v>216</v>
      </c>
      <c r="E7" t="s">
        <v>217</v>
      </c>
      <c r="F7" t="s">
        <v>218</v>
      </c>
      <c r="G7" t="s">
        <v>219</v>
      </c>
      <c r="H7" t="s">
        <v>220</v>
      </c>
      <c r="I7" t="s">
        <v>221</v>
      </c>
      <c r="J7" s="75" t="s">
        <v>222</v>
      </c>
      <c r="K7" t="s">
        <v>223</v>
      </c>
    </row>
    <row r="8" spans="1:11">
      <c r="A8" s="74" t="s">
        <v>224</v>
      </c>
      <c r="B8" s="74" t="s">
        <v>225</v>
      </c>
      <c r="C8" s="74" t="s">
        <v>226</v>
      </c>
      <c r="D8" t="s">
        <v>227</v>
      </c>
      <c r="E8" t="s">
        <v>228</v>
      </c>
      <c r="F8" t="s">
        <v>229</v>
      </c>
      <c r="G8" t="s">
        <v>230</v>
      </c>
      <c r="H8" t="s">
        <v>231</v>
      </c>
      <c r="I8" t="s">
        <v>232</v>
      </c>
      <c r="J8" s="75" t="s">
        <v>233</v>
      </c>
      <c r="K8" t="s">
        <v>234</v>
      </c>
    </row>
    <row r="9" spans="1:11">
      <c r="A9" s="74" t="s">
        <v>235</v>
      </c>
      <c r="B9" s="74" t="s">
        <v>236</v>
      </c>
      <c r="C9" s="74" t="s">
        <v>237</v>
      </c>
      <c r="D9" t="s">
        <v>238</v>
      </c>
      <c r="E9" t="s">
        <v>239</v>
      </c>
      <c r="F9" t="s">
        <v>240</v>
      </c>
      <c r="G9" t="s">
        <v>241</v>
      </c>
      <c r="H9" t="s">
        <v>242</v>
      </c>
      <c r="I9" t="s">
        <v>243</v>
      </c>
      <c r="J9" s="75" t="s">
        <v>244</v>
      </c>
      <c r="K9" t="s">
        <v>245</v>
      </c>
    </row>
    <row r="10" spans="1:11">
      <c r="A10" s="74" t="s">
        <v>246</v>
      </c>
      <c r="B10" s="74" t="s">
        <v>247</v>
      </c>
      <c r="C10" s="74" t="s">
        <v>248</v>
      </c>
      <c r="D10" t="s">
        <v>249</v>
      </c>
      <c r="E10" t="s">
        <v>250</v>
      </c>
      <c r="F10" t="s">
        <v>251</v>
      </c>
      <c r="G10" t="s">
        <v>252</v>
      </c>
      <c r="H10" t="s">
        <v>253</v>
      </c>
      <c r="I10" t="s">
        <v>254</v>
      </c>
      <c r="J10" s="75" t="s">
        <v>255</v>
      </c>
      <c r="K10" t="s">
        <v>256</v>
      </c>
    </row>
    <row r="11" spans="1:11">
      <c r="A11" s="74" t="s">
        <v>257</v>
      </c>
      <c r="B11" s="74" t="s">
        <v>258</v>
      </c>
      <c r="C11" s="74" t="s">
        <v>248</v>
      </c>
      <c r="D11" t="s">
        <v>259</v>
      </c>
      <c r="E11" t="s">
        <v>260</v>
      </c>
      <c r="H11" t="s">
        <v>51</v>
      </c>
      <c r="I11" t="s">
        <v>261</v>
      </c>
      <c r="J11" s="75" t="s">
        <v>262</v>
      </c>
      <c r="K11" t="s">
        <v>263</v>
      </c>
    </row>
    <row r="12" spans="1:11">
      <c r="A12" s="74" t="s">
        <v>264</v>
      </c>
      <c r="B12" s="74" t="s">
        <v>265</v>
      </c>
      <c r="C12" s="74" t="s">
        <v>266</v>
      </c>
      <c r="D12" t="s">
        <v>267</v>
      </c>
      <c r="E12" t="s">
        <v>268</v>
      </c>
      <c r="H12" t="s">
        <v>269</v>
      </c>
      <c r="I12" t="s">
        <v>270</v>
      </c>
      <c r="J12" s="75" t="s">
        <v>271</v>
      </c>
      <c r="K12" t="s">
        <v>272</v>
      </c>
    </row>
    <row r="13" spans="1:11">
      <c r="A13" s="74" t="s">
        <v>273</v>
      </c>
      <c r="B13" s="74" t="s">
        <v>274</v>
      </c>
      <c r="C13" s="74" t="s">
        <v>266</v>
      </c>
      <c r="D13" t="s">
        <v>275</v>
      </c>
      <c r="E13" t="s">
        <v>276</v>
      </c>
      <c r="H13" t="s">
        <v>277</v>
      </c>
      <c r="J13" s="75" t="s">
        <v>278</v>
      </c>
      <c r="K13" t="s">
        <v>279</v>
      </c>
    </row>
    <row r="14" spans="1:11">
      <c r="A14" s="74" t="s">
        <v>280</v>
      </c>
      <c r="B14" s="74" t="s">
        <v>281</v>
      </c>
      <c r="C14" s="74" t="s">
        <v>266</v>
      </c>
      <c r="D14" t="s">
        <v>282</v>
      </c>
      <c r="E14" t="s">
        <v>283</v>
      </c>
      <c r="J14" s="75" t="s">
        <v>59</v>
      </c>
      <c r="K14" t="s">
        <v>284</v>
      </c>
    </row>
    <row r="15" spans="1:11">
      <c r="A15" s="74" t="s">
        <v>285</v>
      </c>
      <c r="B15" s="74" t="s">
        <v>286</v>
      </c>
      <c r="C15" s="74" t="s">
        <v>266</v>
      </c>
      <c r="D15" t="s">
        <v>287</v>
      </c>
      <c r="E15" t="s">
        <v>288</v>
      </c>
      <c r="J15" t="s">
        <v>289</v>
      </c>
      <c r="K15" t="s">
        <v>290</v>
      </c>
    </row>
    <row r="16" spans="1:11">
      <c r="A16" s="74" t="s">
        <v>291</v>
      </c>
      <c r="B16" s="74" t="s">
        <v>292</v>
      </c>
      <c r="C16" s="74" t="s">
        <v>292</v>
      </c>
      <c r="D16" t="s">
        <v>293</v>
      </c>
      <c r="E16" t="s">
        <v>294</v>
      </c>
      <c r="J16" t="s">
        <v>295</v>
      </c>
      <c r="K16" t="s">
        <v>296</v>
      </c>
    </row>
    <row r="17" spans="1:11">
      <c r="A17" s="74" t="s">
        <v>297</v>
      </c>
      <c r="B17" s="74" t="s">
        <v>298</v>
      </c>
      <c r="C17" s="74" t="s">
        <v>298</v>
      </c>
      <c r="D17" t="s">
        <v>299</v>
      </c>
      <c r="E17" t="s">
        <v>300</v>
      </c>
      <c r="K17" t="s">
        <v>301</v>
      </c>
    </row>
    <row r="18" spans="1:11">
      <c r="A18" s="74" t="s">
        <v>302</v>
      </c>
      <c r="B18" s="74" t="s">
        <v>303</v>
      </c>
      <c r="C18" s="74" t="s">
        <v>298</v>
      </c>
      <c r="D18" t="s">
        <v>304</v>
      </c>
      <c r="E18" t="s">
        <v>305</v>
      </c>
      <c r="K18" t="s">
        <v>306</v>
      </c>
    </row>
    <row r="19" spans="1:11">
      <c r="A19" s="74" t="s">
        <v>307</v>
      </c>
      <c r="B19" s="74" t="s">
        <v>308</v>
      </c>
      <c r="C19" s="74" t="s">
        <v>298</v>
      </c>
      <c r="D19" t="s">
        <v>309</v>
      </c>
      <c r="E19" t="s">
        <v>310</v>
      </c>
      <c r="K19" t="s">
        <v>311</v>
      </c>
    </row>
    <row r="20" spans="1:11">
      <c r="A20" s="74" t="s">
        <v>312</v>
      </c>
      <c r="B20" s="74" t="s">
        <v>313</v>
      </c>
      <c r="C20" s="74" t="s">
        <v>313</v>
      </c>
      <c r="D20" t="s">
        <v>314</v>
      </c>
      <c r="E20" t="s">
        <v>315</v>
      </c>
      <c r="K20" t="s">
        <v>316</v>
      </c>
    </row>
    <row r="21" spans="1:11">
      <c r="A21" s="74" t="s">
        <v>317</v>
      </c>
      <c r="B21" s="74" t="s">
        <v>318</v>
      </c>
      <c r="C21" s="74" t="s">
        <v>319</v>
      </c>
      <c r="D21" t="s">
        <v>320</v>
      </c>
      <c r="E21" t="s">
        <v>321</v>
      </c>
      <c r="K21" t="s">
        <v>322</v>
      </c>
    </row>
    <row r="22" spans="1:11">
      <c r="A22" s="74" t="s">
        <v>323</v>
      </c>
      <c r="B22" s="74" t="s">
        <v>324</v>
      </c>
      <c r="C22" s="74" t="s">
        <v>319</v>
      </c>
      <c r="D22" t="s">
        <v>325</v>
      </c>
      <c r="E22" t="s">
        <v>326</v>
      </c>
      <c r="K22" t="s">
        <v>327</v>
      </c>
    </row>
    <row r="23" spans="1:11">
      <c r="A23" s="74" t="s">
        <v>328</v>
      </c>
      <c r="B23" s="74" t="s">
        <v>329</v>
      </c>
      <c r="C23" s="74" t="s">
        <v>319</v>
      </c>
      <c r="D23" t="s">
        <v>330</v>
      </c>
      <c r="E23" t="s">
        <v>331</v>
      </c>
      <c r="K23" t="s">
        <v>332</v>
      </c>
    </row>
    <row r="24" spans="1:11">
      <c r="A24" s="74" t="s">
        <v>333</v>
      </c>
      <c r="B24" s="74" t="s">
        <v>334</v>
      </c>
      <c r="C24" s="74" t="s">
        <v>319</v>
      </c>
      <c r="D24" t="s">
        <v>335</v>
      </c>
      <c r="E24" t="s">
        <v>336</v>
      </c>
      <c r="K24" t="s">
        <v>337</v>
      </c>
    </row>
    <row r="25" spans="1:11">
      <c r="A25" s="74" t="s">
        <v>338</v>
      </c>
      <c r="B25" s="74" t="s">
        <v>339</v>
      </c>
      <c r="C25" s="74" t="s">
        <v>340</v>
      </c>
      <c r="D25" t="s">
        <v>341</v>
      </c>
      <c r="E25" t="s">
        <v>342</v>
      </c>
      <c r="K25" t="s">
        <v>343</v>
      </c>
    </row>
    <row r="26" spans="1:11">
      <c r="A26" s="74" t="s">
        <v>344</v>
      </c>
      <c r="B26" s="74" t="s">
        <v>18</v>
      </c>
      <c r="C26" s="74" t="s">
        <v>30</v>
      </c>
      <c r="D26" t="s">
        <v>345</v>
      </c>
      <c r="E26" t="s">
        <v>346</v>
      </c>
      <c r="K26" t="s">
        <v>347</v>
      </c>
    </row>
    <row r="27" spans="1:11">
      <c r="A27" s="74" t="s">
        <v>348</v>
      </c>
      <c r="B27" s="74" t="s">
        <v>349</v>
      </c>
      <c r="C27" s="74" t="s">
        <v>350</v>
      </c>
      <c r="D27" t="s">
        <v>351</v>
      </c>
      <c r="K27" t="s">
        <v>352</v>
      </c>
    </row>
    <row r="28" spans="1:11">
      <c r="A28" s="74" t="s">
        <v>353</v>
      </c>
      <c r="B28" s="74" t="s">
        <v>354</v>
      </c>
      <c r="C28" s="74" t="s">
        <v>355</v>
      </c>
      <c r="D28" t="s">
        <v>356</v>
      </c>
      <c r="K28" t="s">
        <v>357</v>
      </c>
    </row>
    <row r="29" spans="1:11">
      <c r="A29" s="74" t="s">
        <v>358</v>
      </c>
      <c r="B29" s="74" t="s">
        <v>359</v>
      </c>
      <c r="C29" s="74" t="s">
        <v>360</v>
      </c>
      <c r="D29" t="s">
        <v>361</v>
      </c>
      <c r="K29" t="s">
        <v>362</v>
      </c>
    </row>
    <row r="30" spans="1:11">
      <c r="A30" s="74" t="s">
        <v>363</v>
      </c>
      <c r="B30" s="74" t="s">
        <v>364</v>
      </c>
      <c r="C30" s="74" t="s">
        <v>360</v>
      </c>
      <c r="D30" t="s">
        <v>365</v>
      </c>
      <c r="K30" t="s">
        <v>366</v>
      </c>
    </row>
    <row r="31" spans="1:11">
      <c r="A31" s="74"/>
      <c r="B31" s="74"/>
      <c r="C31" s="74"/>
      <c r="D31" t="s">
        <v>367</v>
      </c>
      <c r="K31" t="s">
        <v>368</v>
      </c>
    </row>
    <row r="32" spans="1:11">
      <c r="A32" s="74"/>
      <c r="B32" s="74"/>
      <c r="C32" s="74"/>
      <c r="D32" t="s">
        <v>369</v>
      </c>
      <c r="K32" t="s">
        <v>370</v>
      </c>
    </row>
    <row r="33" spans="1:11">
      <c r="A33" s="74"/>
      <c r="B33" s="74"/>
      <c r="C33" s="74"/>
      <c r="D33" t="s">
        <v>371</v>
      </c>
      <c r="K33" t="s">
        <v>372</v>
      </c>
    </row>
    <row r="34" spans="1:11">
      <c r="A34" s="74"/>
      <c r="B34" s="74"/>
      <c r="C34" s="74"/>
      <c r="D34" t="s">
        <v>373</v>
      </c>
      <c r="K34" t="s">
        <v>374</v>
      </c>
    </row>
    <row r="35" spans="1:11">
      <c r="A35" s="74"/>
      <c r="B35" s="74"/>
      <c r="C35" s="74"/>
      <c r="D35" t="s">
        <v>375</v>
      </c>
      <c r="K35" t="s">
        <v>376</v>
      </c>
    </row>
    <row r="36" spans="1:11">
      <c r="A36" s="74"/>
      <c r="B36" s="74"/>
      <c r="C36" s="74"/>
      <c r="D36" t="s">
        <v>377</v>
      </c>
      <c r="K36" t="s">
        <v>378</v>
      </c>
    </row>
    <row r="37" spans="1:11">
      <c r="A37" s="74"/>
      <c r="B37" s="74"/>
      <c r="C37" s="74"/>
      <c r="D37" t="s">
        <v>379</v>
      </c>
      <c r="K37" t="s">
        <v>380</v>
      </c>
    </row>
    <row r="38" spans="1:11">
      <c r="A38" s="74"/>
      <c r="B38" s="74"/>
      <c r="C38" s="74"/>
      <c r="D38" t="s">
        <v>381</v>
      </c>
      <c r="K38" t="s">
        <v>382</v>
      </c>
    </row>
    <row r="39" spans="1:11">
      <c r="A39" s="74"/>
      <c r="B39" s="74"/>
      <c r="C39" s="74"/>
      <c r="D39" t="s">
        <v>383</v>
      </c>
      <c r="K39" t="s">
        <v>384</v>
      </c>
    </row>
    <row r="40" spans="1:11">
      <c r="A40" s="74"/>
      <c r="B40" s="74"/>
      <c r="C40" s="74"/>
      <c r="D40" t="s">
        <v>385</v>
      </c>
      <c r="K40" t="s">
        <v>386</v>
      </c>
    </row>
    <row r="41" spans="1:11">
      <c r="A41" s="74"/>
      <c r="B41" s="74"/>
      <c r="C41" s="74"/>
      <c r="D41" t="s">
        <v>387</v>
      </c>
      <c r="K41" t="s">
        <v>388</v>
      </c>
    </row>
    <row r="42" spans="1:11">
      <c r="A42" s="74"/>
      <c r="B42" s="74"/>
      <c r="C42" s="74"/>
      <c r="D42" t="s">
        <v>389</v>
      </c>
      <c r="K42" t="s">
        <v>390</v>
      </c>
    </row>
    <row r="43" spans="1:11">
      <c r="A43" s="74"/>
      <c r="B43" s="74"/>
      <c r="C43" s="74"/>
      <c r="D43" t="s">
        <v>391</v>
      </c>
      <c r="K43" t="s">
        <v>392</v>
      </c>
    </row>
    <row r="44" spans="1:11">
      <c r="A44" s="74"/>
      <c r="B44" s="74"/>
      <c r="C44" s="74"/>
      <c r="D44" t="s">
        <v>393</v>
      </c>
      <c r="K44" t="s">
        <v>394</v>
      </c>
    </row>
    <row r="45" spans="1:11">
      <c r="A45" s="74"/>
      <c r="B45" s="74"/>
      <c r="C45" s="74"/>
      <c r="D45" t="s">
        <v>395</v>
      </c>
      <c r="K45" t="s">
        <v>396</v>
      </c>
    </row>
    <row r="46" spans="1:11">
      <c r="A46" s="74"/>
      <c r="B46" s="74"/>
      <c r="C46" s="74"/>
      <c r="D46" t="s">
        <v>397</v>
      </c>
      <c r="K46" t="s">
        <v>398</v>
      </c>
    </row>
    <row r="47" spans="1:11">
      <c r="A47" s="74"/>
      <c r="B47" s="74"/>
      <c r="D47" t="s">
        <v>399</v>
      </c>
      <c r="K47" t="s">
        <v>400</v>
      </c>
    </row>
    <row r="48" spans="1:11">
      <c r="A48" s="74"/>
      <c r="B48" s="74"/>
      <c r="C48" s="74"/>
      <c r="D48" t="s">
        <v>401</v>
      </c>
      <c r="K48" t="s">
        <v>402</v>
      </c>
    </row>
    <row r="49" spans="1:11">
      <c r="A49" s="74"/>
      <c r="B49" s="74"/>
      <c r="C49" s="74"/>
      <c r="D49" t="s">
        <v>403</v>
      </c>
      <c r="K49" t="s">
        <v>404</v>
      </c>
    </row>
    <row r="50" spans="1:11">
      <c r="A50" s="74"/>
      <c r="B50" s="74"/>
      <c r="C50" s="74"/>
      <c r="D50" t="s">
        <v>405</v>
      </c>
      <c r="K50" t="s">
        <v>406</v>
      </c>
    </row>
    <row r="51" spans="1:11">
      <c r="A51" s="74"/>
      <c r="B51" s="74"/>
      <c r="C51" s="74"/>
      <c r="D51" t="s">
        <v>407</v>
      </c>
      <c r="K51" t="s">
        <v>408</v>
      </c>
    </row>
    <row r="52" spans="1:11">
      <c r="A52" s="74"/>
      <c r="B52" s="74"/>
      <c r="C52" s="74"/>
      <c r="D52" t="s">
        <v>409</v>
      </c>
      <c r="K52" t="s">
        <v>410</v>
      </c>
    </row>
    <row r="53" spans="1:11">
      <c r="A53" s="74"/>
      <c r="B53" s="74"/>
      <c r="C53" s="74"/>
      <c r="D53" t="s">
        <v>411</v>
      </c>
      <c r="K53" t="s">
        <v>412</v>
      </c>
    </row>
    <row r="54" spans="1:11">
      <c r="A54" s="74"/>
      <c r="B54" s="74"/>
      <c r="C54" s="74"/>
      <c r="D54" t="s">
        <v>413</v>
      </c>
      <c r="K54" t="s">
        <v>414</v>
      </c>
    </row>
    <row r="55" spans="1:11">
      <c r="A55" s="74"/>
      <c r="B55" s="74"/>
      <c r="C55" s="74"/>
      <c r="D55" t="s">
        <v>415</v>
      </c>
      <c r="K55" t="s">
        <v>416</v>
      </c>
    </row>
    <row r="56" spans="1:11">
      <c r="A56" s="74"/>
      <c r="B56" s="74"/>
      <c r="C56" s="74"/>
      <c r="D56" t="s">
        <v>417</v>
      </c>
      <c r="K56" t="s">
        <v>418</v>
      </c>
    </row>
    <row r="57" spans="1:11">
      <c r="A57" s="74"/>
      <c r="B57" s="74"/>
      <c r="C57" s="74"/>
      <c r="D57" t="s">
        <v>419</v>
      </c>
      <c r="K57" t="s">
        <v>420</v>
      </c>
    </row>
    <row r="58" spans="1:11">
      <c r="A58" s="74"/>
      <c r="B58" s="74"/>
      <c r="C58" s="74"/>
      <c r="D58" t="s">
        <v>421</v>
      </c>
      <c r="K58" t="s">
        <v>422</v>
      </c>
    </row>
    <row r="59" spans="1:11">
      <c r="A59" s="74"/>
      <c r="B59" s="74"/>
      <c r="C59" s="74"/>
      <c r="D59" t="s">
        <v>423</v>
      </c>
      <c r="K59" t="s">
        <v>424</v>
      </c>
    </row>
    <row r="60" spans="1:11">
      <c r="A60" s="74"/>
      <c r="B60" s="74"/>
      <c r="C60" s="74"/>
      <c r="D60" t="s">
        <v>425</v>
      </c>
      <c r="K60" t="s">
        <v>426</v>
      </c>
    </row>
    <row r="61" spans="1:11">
      <c r="A61" s="74"/>
      <c r="B61" s="74"/>
      <c r="C61" s="74"/>
      <c r="D61" t="s">
        <v>427</v>
      </c>
      <c r="K61" t="s">
        <v>428</v>
      </c>
    </row>
    <row r="62" spans="1:11">
      <c r="A62" s="74"/>
      <c r="B62" s="74"/>
      <c r="C62" s="74"/>
      <c r="D62" t="s">
        <v>429</v>
      </c>
      <c r="K62" t="s">
        <v>430</v>
      </c>
    </row>
    <row r="63" spans="1:11">
      <c r="A63" s="74"/>
      <c r="B63" s="74"/>
      <c r="C63" s="74"/>
      <c r="D63" t="s">
        <v>431</v>
      </c>
      <c r="K63" t="s">
        <v>432</v>
      </c>
    </row>
    <row r="64" spans="1:11">
      <c r="A64" s="74"/>
      <c r="B64" s="74"/>
      <c r="C64" s="74"/>
      <c r="D64" t="s">
        <v>433</v>
      </c>
      <c r="K64" t="s">
        <v>434</v>
      </c>
    </row>
    <row r="65" spans="1:11">
      <c r="A65" s="74"/>
      <c r="B65" s="74"/>
      <c r="C65" s="74"/>
      <c r="D65" t="s">
        <v>435</v>
      </c>
      <c r="K65" t="s">
        <v>436</v>
      </c>
    </row>
    <row r="66" spans="1:11">
      <c r="A66" s="74"/>
      <c r="B66" s="74"/>
      <c r="C66" s="74"/>
      <c r="D66" t="s">
        <v>437</v>
      </c>
      <c r="K66" t="s">
        <v>438</v>
      </c>
    </row>
    <row r="67" spans="1:11">
      <c r="A67" s="74"/>
      <c r="B67" s="74"/>
      <c r="C67" s="74"/>
      <c r="D67" t="s">
        <v>439</v>
      </c>
      <c r="K67" t="s">
        <v>440</v>
      </c>
    </row>
    <row r="68" spans="1:11">
      <c r="A68" s="74"/>
      <c r="B68" s="74"/>
      <c r="C68" s="74"/>
      <c r="D68" t="s">
        <v>441</v>
      </c>
      <c r="K68" t="s">
        <v>442</v>
      </c>
    </row>
    <row r="69" spans="1:11">
      <c r="A69" s="74"/>
      <c r="B69" s="74"/>
      <c r="C69" s="74"/>
      <c r="D69" t="s">
        <v>443</v>
      </c>
      <c r="K69" t="s">
        <v>444</v>
      </c>
    </row>
    <row r="70" spans="1:11">
      <c r="A70" s="74"/>
      <c r="B70" s="74"/>
      <c r="C70" s="74"/>
      <c r="D70" t="s">
        <v>445</v>
      </c>
      <c r="K70" t="s">
        <v>446</v>
      </c>
    </row>
    <row r="71" spans="1:11">
      <c r="A71" s="74"/>
      <c r="B71" s="74"/>
      <c r="C71" s="74"/>
      <c r="D71" t="s">
        <v>447</v>
      </c>
      <c r="K71" t="s">
        <v>448</v>
      </c>
    </row>
    <row r="72" spans="1:11">
      <c r="A72" s="74"/>
      <c r="B72" s="74"/>
      <c r="C72" s="74"/>
      <c r="D72" t="s">
        <v>449</v>
      </c>
      <c r="K72" t="s">
        <v>450</v>
      </c>
    </row>
    <row r="73" spans="1:11">
      <c r="A73" s="74"/>
      <c r="B73" s="74"/>
      <c r="C73" s="74"/>
      <c r="D73" t="s">
        <v>451</v>
      </c>
      <c r="K73" t="s">
        <v>452</v>
      </c>
    </row>
    <row r="74" spans="1:11">
      <c r="A74" s="74"/>
      <c r="B74" s="74"/>
      <c r="C74" s="74"/>
      <c r="D74" t="s">
        <v>453</v>
      </c>
      <c r="K74" t="s">
        <v>454</v>
      </c>
    </row>
    <row r="75" spans="1:11">
      <c r="A75" s="74"/>
      <c r="B75" s="74"/>
      <c r="C75" s="74"/>
      <c r="D75" t="s">
        <v>455</v>
      </c>
      <c r="K75" t="s">
        <v>456</v>
      </c>
    </row>
    <row r="76" spans="1:11">
      <c r="A76" s="74"/>
      <c r="B76" s="74"/>
      <c r="C76" s="74"/>
      <c r="D76" t="s">
        <v>457</v>
      </c>
      <c r="K76" t="s">
        <v>458</v>
      </c>
    </row>
    <row r="77" spans="1:11">
      <c r="A77" s="74"/>
      <c r="B77" s="74"/>
      <c r="C77" s="74"/>
      <c r="D77" t="s">
        <v>459</v>
      </c>
      <c r="K77" t="s">
        <v>460</v>
      </c>
    </row>
    <row r="78" spans="1:11">
      <c r="A78" s="74"/>
      <c r="B78" s="74"/>
      <c r="C78" s="74"/>
      <c r="D78" t="s">
        <v>461</v>
      </c>
      <c r="K78" t="s">
        <v>462</v>
      </c>
    </row>
    <row r="79" spans="1:11">
      <c r="C79" s="74"/>
      <c r="D79" t="s">
        <v>463</v>
      </c>
      <c r="K79" t="s">
        <v>464</v>
      </c>
    </row>
    <row r="80" spans="1:11">
      <c r="C80" s="74"/>
      <c r="D80" t="s">
        <v>465</v>
      </c>
      <c r="K80" t="s">
        <v>466</v>
      </c>
    </row>
    <row r="81" spans="3:11">
      <c r="C81" s="74"/>
      <c r="D81" t="s">
        <v>467</v>
      </c>
      <c r="K81" t="s">
        <v>468</v>
      </c>
    </row>
    <row r="82" spans="3:11">
      <c r="C82" s="74"/>
      <c r="D82" t="s">
        <v>469</v>
      </c>
      <c r="K82" t="s">
        <v>470</v>
      </c>
    </row>
    <row r="83" spans="3:11">
      <c r="C83" s="74"/>
      <c r="D83" t="s">
        <v>471</v>
      </c>
      <c r="K83" t="s">
        <v>472</v>
      </c>
    </row>
    <row r="84" spans="3:11">
      <c r="C84" s="74"/>
      <c r="D84" t="s">
        <v>473</v>
      </c>
      <c r="K84" t="s">
        <v>474</v>
      </c>
    </row>
    <row r="85" spans="3:11">
      <c r="C85" s="74"/>
      <c r="D85" t="s">
        <v>475</v>
      </c>
      <c r="K85" t="s">
        <v>476</v>
      </c>
    </row>
    <row r="86" spans="3:11">
      <c r="C86" s="74"/>
      <c r="D86" t="s">
        <v>477</v>
      </c>
      <c r="K86" t="s">
        <v>478</v>
      </c>
    </row>
    <row r="87" spans="3:11">
      <c r="C87" s="74"/>
      <c r="D87" t="s">
        <v>479</v>
      </c>
      <c r="K87" t="s">
        <v>480</v>
      </c>
    </row>
    <row r="88" spans="3:11">
      <c r="C88" s="74"/>
      <c r="D88" t="s">
        <v>481</v>
      </c>
      <c r="K88" t="s">
        <v>482</v>
      </c>
    </row>
    <row r="89" spans="3:11">
      <c r="C89" s="74"/>
      <c r="D89" t="s">
        <v>483</v>
      </c>
      <c r="K89" t="s">
        <v>484</v>
      </c>
    </row>
    <row r="90" spans="3:11">
      <c r="C90" s="74"/>
      <c r="D90" t="s">
        <v>485</v>
      </c>
      <c r="K90" t="s">
        <v>486</v>
      </c>
    </row>
    <row r="91" spans="3:11">
      <c r="C91" s="74"/>
      <c r="D91" t="s">
        <v>487</v>
      </c>
    </row>
    <row r="92" spans="3:11">
      <c r="C92" s="74"/>
      <c r="D92" t="s">
        <v>488</v>
      </c>
    </row>
    <row r="93" spans="3:11">
      <c r="C93" s="74"/>
      <c r="D93" t="s">
        <v>489</v>
      </c>
    </row>
    <row r="94" spans="3:11">
      <c r="C94" s="74"/>
      <c r="D94" t="s">
        <v>490</v>
      </c>
    </row>
    <row r="95" spans="3:11">
      <c r="C95" s="74"/>
      <c r="D95" t="s">
        <v>491</v>
      </c>
    </row>
    <row r="96" spans="3:11">
      <c r="C96" s="74"/>
      <c r="D96" t="s">
        <v>492</v>
      </c>
    </row>
    <row r="97" spans="3:4">
      <c r="C97" s="74"/>
      <c r="D97" t="s">
        <v>493</v>
      </c>
    </row>
    <row r="98" spans="3:4">
      <c r="C98" s="74"/>
      <c r="D98" t="s">
        <v>494</v>
      </c>
    </row>
    <row r="99" spans="3:4">
      <c r="C99" s="74"/>
      <c r="D99" t="s">
        <v>495</v>
      </c>
    </row>
    <row r="100" spans="3:4">
      <c r="C100" s="74"/>
      <c r="D100" t="s">
        <v>496</v>
      </c>
    </row>
    <row r="101" spans="3:4">
      <c r="D101" t="s">
        <v>497</v>
      </c>
    </row>
    <row r="102" spans="3:4">
      <c r="D102" t="s">
        <v>498</v>
      </c>
    </row>
    <row r="103" spans="3:4">
      <c r="D103" t="s">
        <v>499</v>
      </c>
    </row>
    <row r="104" spans="3:4">
      <c r="D104" t="s">
        <v>500</v>
      </c>
    </row>
    <row r="105" spans="3:4">
      <c r="D105" t="s">
        <v>501</v>
      </c>
    </row>
    <row r="106" spans="3:4">
      <c r="D106" t="s">
        <v>502</v>
      </c>
    </row>
    <row r="107" spans="3:4">
      <c r="D107" t="s">
        <v>503</v>
      </c>
    </row>
    <row r="108" spans="3:4">
      <c r="D108" t="s">
        <v>504</v>
      </c>
    </row>
    <row r="109" spans="3:4">
      <c r="D109" t="s">
        <v>505</v>
      </c>
    </row>
    <row r="110" spans="3:4">
      <c r="D110" t="s">
        <v>506</v>
      </c>
    </row>
    <row r="111" spans="3:4">
      <c r="D111" t="s">
        <v>507</v>
      </c>
    </row>
    <row r="112" spans="3:4">
      <c r="D112" t="s">
        <v>508</v>
      </c>
    </row>
    <row r="113" spans="4:4">
      <c r="D113" t="s">
        <v>509</v>
      </c>
    </row>
    <row r="114" spans="4:4">
      <c r="D114" t="s">
        <v>510</v>
      </c>
    </row>
    <row r="115" spans="4:4">
      <c r="D115" t="s">
        <v>511</v>
      </c>
    </row>
    <row r="116" spans="4:4">
      <c r="D116" t="s">
        <v>512</v>
      </c>
    </row>
    <row r="117" spans="4:4">
      <c r="D117" t="s">
        <v>513</v>
      </c>
    </row>
    <row r="118" spans="4:4">
      <c r="D118" t="s">
        <v>514</v>
      </c>
    </row>
    <row r="119" spans="4:4">
      <c r="D119" t="s">
        <v>515</v>
      </c>
    </row>
    <row r="120" spans="4:4">
      <c r="D120" t="s">
        <v>516</v>
      </c>
    </row>
    <row r="121" spans="4:4">
      <c r="D121" t="s">
        <v>517</v>
      </c>
    </row>
    <row r="122" spans="4:4">
      <c r="D122" t="s">
        <v>518</v>
      </c>
    </row>
    <row r="123" spans="4:4">
      <c r="D123" t="s">
        <v>519</v>
      </c>
    </row>
    <row r="124" spans="4:4">
      <c r="D124" t="s">
        <v>520</v>
      </c>
    </row>
    <row r="125" spans="4:4">
      <c r="D125" t="s">
        <v>521</v>
      </c>
    </row>
    <row r="126" spans="4:4">
      <c r="D126" t="s">
        <v>522</v>
      </c>
    </row>
    <row r="127" spans="4:4">
      <c r="D127" t="s">
        <v>523</v>
      </c>
    </row>
    <row r="128" spans="4:4">
      <c r="D128" t="s">
        <v>524</v>
      </c>
    </row>
    <row r="129" spans="4:4">
      <c r="D129" t="s">
        <v>525</v>
      </c>
    </row>
    <row r="130" spans="4:4">
      <c r="D130" t="s">
        <v>526</v>
      </c>
    </row>
    <row r="131" spans="4:4">
      <c r="D131" t="s">
        <v>527</v>
      </c>
    </row>
    <row r="132" spans="4:4">
      <c r="D132" t="s">
        <v>528</v>
      </c>
    </row>
    <row r="133" spans="4:4">
      <c r="D133" t="s">
        <v>529</v>
      </c>
    </row>
    <row r="134" spans="4:4">
      <c r="D134" t="s">
        <v>530</v>
      </c>
    </row>
    <row r="135" spans="4:4">
      <c r="D135" t="s">
        <v>531</v>
      </c>
    </row>
    <row r="136" spans="4:4">
      <c r="D136" t="s">
        <v>532</v>
      </c>
    </row>
    <row r="137" spans="4:4">
      <c r="D137" t="s">
        <v>533</v>
      </c>
    </row>
    <row r="138" spans="4:4">
      <c r="D138" t="s">
        <v>534</v>
      </c>
    </row>
    <row r="139" spans="4:4">
      <c r="D139" t="s">
        <v>535</v>
      </c>
    </row>
    <row r="140" spans="4:4">
      <c r="D140" t="s">
        <v>536</v>
      </c>
    </row>
    <row r="141" spans="4:4">
      <c r="D141" t="s">
        <v>37</v>
      </c>
    </row>
    <row r="142" spans="4:4">
      <c r="D142" t="s">
        <v>537</v>
      </c>
    </row>
    <row r="143" spans="4:4">
      <c r="D143" t="s">
        <v>538</v>
      </c>
    </row>
    <row r="144" spans="4:4">
      <c r="D144" t="s">
        <v>539</v>
      </c>
    </row>
    <row r="145" spans="4:4">
      <c r="D145" t="s">
        <v>540</v>
      </c>
    </row>
    <row r="146" spans="4:4">
      <c r="D146" t="s">
        <v>541</v>
      </c>
    </row>
    <row r="147" spans="4:4">
      <c r="D147" t="s">
        <v>542</v>
      </c>
    </row>
    <row r="148" spans="4:4">
      <c r="D148" t="s">
        <v>292</v>
      </c>
    </row>
    <row r="149" spans="4:4">
      <c r="D149" t="s">
        <v>543</v>
      </c>
    </row>
    <row r="150" spans="4:4">
      <c r="D150" t="s">
        <v>544</v>
      </c>
    </row>
    <row r="151" spans="4:4">
      <c r="D151" t="s">
        <v>545</v>
      </c>
    </row>
    <row r="152" spans="4:4">
      <c r="D152" t="s">
        <v>546</v>
      </c>
    </row>
    <row r="153" spans="4:4">
      <c r="D153" t="s">
        <v>547</v>
      </c>
    </row>
    <row r="154" spans="4:4">
      <c r="D154" t="s">
        <v>548</v>
      </c>
    </row>
    <row r="155" spans="4:4">
      <c r="D155" t="s">
        <v>549</v>
      </c>
    </row>
    <row r="156" spans="4:4">
      <c r="D156" t="s">
        <v>550</v>
      </c>
    </row>
    <row r="157" spans="4:4">
      <c r="D157" t="s">
        <v>551</v>
      </c>
    </row>
    <row r="158" spans="4:4">
      <c r="D158" t="s">
        <v>552</v>
      </c>
    </row>
    <row r="159" spans="4:4">
      <c r="D159" t="s">
        <v>553</v>
      </c>
    </row>
    <row r="160" spans="4:4">
      <c r="D160" t="s">
        <v>554</v>
      </c>
    </row>
    <row r="161" spans="4:4">
      <c r="D161" t="s">
        <v>555</v>
      </c>
    </row>
    <row r="162" spans="4:4">
      <c r="D162" t="s">
        <v>556</v>
      </c>
    </row>
    <row r="163" spans="4:4">
      <c r="D163" t="s">
        <v>557</v>
      </c>
    </row>
    <row r="164" spans="4:4">
      <c r="D164" t="s">
        <v>558</v>
      </c>
    </row>
    <row r="165" spans="4:4">
      <c r="D165" t="s">
        <v>559</v>
      </c>
    </row>
    <row r="166" spans="4:4">
      <c r="D166" t="s">
        <v>560</v>
      </c>
    </row>
    <row r="167" spans="4:4">
      <c r="D167" t="s">
        <v>561</v>
      </c>
    </row>
    <row r="168" spans="4:4">
      <c r="D168" t="s">
        <v>562</v>
      </c>
    </row>
    <row r="169" spans="4:4">
      <c r="D169" t="s">
        <v>563</v>
      </c>
    </row>
    <row r="170" spans="4:4">
      <c r="D170" t="s">
        <v>564</v>
      </c>
    </row>
    <row r="171" spans="4:4">
      <c r="D171" t="s">
        <v>565</v>
      </c>
    </row>
    <row r="172" spans="4:4">
      <c r="D172" t="s">
        <v>566</v>
      </c>
    </row>
    <row r="173" spans="4:4">
      <c r="D173" t="s">
        <v>567</v>
      </c>
    </row>
    <row r="174" spans="4:4">
      <c r="D174" t="s">
        <v>568</v>
      </c>
    </row>
    <row r="175" spans="4:4">
      <c r="D175" t="s">
        <v>569</v>
      </c>
    </row>
    <row r="176" spans="4:4">
      <c r="D176" t="s">
        <v>570</v>
      </c>
    </row>
    <row r="177" spans="4:4">
      <c r="D177" t="s">
        <v>571</v>
      </c>
    </row>
    <row r="178" spans="4:4">
      <c r="D178" t="s">
        <v>572</v>
      </c>
    </row>
    <row r="179" spans="4:4">
      <c r="D179" t="s">
        <v>573</v>
      </c>
    </row>
    <row r="180" spans="4:4">
      <c r="D180" t="s">
        <v>574</v>
      </c>
    </row>
    <row r="181" spans="4:4">
      <c r="D181" t="s">
        <v>575</v>
      </c>
    </row>
    <row r="182" spans="4:4">
      <c r="D182" t="s">
        <v>576</v>
      </c>
    </row>
    <row r="183" spans="4:4">
      <c r="D183" t="s">
        <v>577</v>
      </c>
    </row>
    <row r="184" spans="4:4">
      <c r="D184" t="s">
        <v>578</v>
      </c>
    </row>
    <row r="185" spans="4:4">
      <c r="D185" t="s">
        <v>579</v>
      </c>
    </row>
    <row r="186" spans="4:4">
      <c r="D186" t="s">
        <v>580</v>
      </c>
    </row>
    <row r="187" spans="4:4">
      <c r="D187" t="s">
        <v>581</v>
      </c>
    </row>
    <row r="188" spans="4:4">
      <c r="D188" t="s">
        <v>582</v>
      </c>
    </row>
    <row r="189" spans="4:4">
      <c r="D189" t="s">
        <v>583</v>
      </c>
    </row>
    <row r="190" spans="4:4">
      <c r="D190" t="s">
        <v>584</v>
      </c>
    </row>
    <row r="191" spans="4:4">
      <c r="D191" t="s">
        <v>585</v>
      </c>
    </row>
    <row r="192" spans="4:4">
      <c r="D192" t="s">
        <v>586</v>
      </c>
    </row>
    <row r="193" spans="4:4">
      <c r="D193" t="s">
        <v>587</v>
      </c>
    </row>
    <row r="194" spans="4:4">
      <c r="D194" t="s">
        <v>588</v>
      </c>
    </row>
    <row r="195" spans="4:4">
      <c r="D195" t="s">
        <v>589</v>
      </c>
    </row>
    <row r="196" spans="4:4">
      <c r="D196" t="s">
        <v>590</v>
      </c>
    </row>
    <row r="197" spans="4:4">
      <c r="D197" t="s">
        <v>591</v>
      </c>
    </row>
    <row r="198" spans="4:4">
      <c r="D198" t="s">
        <v>592</v>
      </c>
    </row>
    <row r="199" spans="4:4">
      <c r="D199" t="s">
        <v>593</v>
      </c>
    </row>
    <row r="200" spans="4:4">
      <c r="D200" t="s">
        <v>594</v>
      </c>
    </row>
    <row r="201" spans="4:4">
      <c r="D201" t="s">
        <v>595</v>
      </c>
    </row>
    <row r="202" spans="4:4">
      <c r="D202" t="s">
        <v>596</v>
      </c>
    </row>
    <row r="203" spans="4:4">
      <c r="D203" t="s">
        <v>597</v>
      </c>
    </row>
    <row r="204" spans="4:4">
      <c r="D204" t="s">
        <v>598</v>
      </c>
    </row>
    <row r="205" spans="4:4">
      <c r="D205" t="s">
        <v>599</v>
      </c>
    </row>
    <row r="206" spans="4:4">
      <c r="D206" t="s">
        <v>600</v>
      </c>
    </row>
    <row r="207" spans="4:4">
      <c r="D207" t="s">
        <v>601</v>
      </c>
    </row>
    <row r="208" spans="4:4">
      <c r="D208" t="s">
        <v>602</v>
      </c>
    </row>
    <row r="209" spans="4:4">
      <c r="D209" t="s">
        <v>603</v>
      </c>
    </row>
    <row r="210" spans="4:4">
      <c r="D210" t="s">
        <v>604</v>
      </c>
    </row>
    <row r="211" spans="4:4">
      <c r="D211" t="s">
        <v>605</v>
      </c>
    </row>
    <row r="212" spans="4:4">
      <c r="D212" t="s">
        <v>606</v>
      </c>
    </row>
    <row r="213" spans="4:4">
      <c r="D213" t="s">
        <v>607</v>
      </c>
    </row>
    <row r="214" spans="4:4">
      <c r="D214" t="s">
        <v>608</v>
      </c>
    </row>
    <row r="215" spans="4:4">
      <c r="D215" t="s">
        <v>609</v>
      </c>
    </row>
    <row r="216" spans="4:4">
      <c r="D216" t="s">
        <v>610</v>
      </c>
    </row>
    <row r="217" spans="4:4">
      <c r="D217" t="s">
        <v>611</v>
      </c>
    </row>
    <row r="218" spans="4:4">
      <c r="D218" t="s">
        <v>612</v>
      </c>
    </row>
    <row r="219" spans="4:4">
      <c r="D219" t="s">
        <v>613</v>
      </c>
    </row>
    <row r="220" spans="4:4">
      <c r="D220" t="s">
        <v>614</v>
      </c>
    </row>
    <row r="221" spans="4:4">
      <c r="D221" t="s">
        <v>615</v>
      </c>
    </row>
    <row r="222" spans="4:4">
      <c r="D222" t="s">
        <v>616</v>
      </c>
    </row>
    <row r="223" spans="4:4">
      <c r="D223" t="s">
        <v>617</v>
      </c>
    </row>
    <row r="224" spans="4:4">
      <c r="D224" t="s">
        <v>618</v>
      </c>
    </row>
    <row r="225" spans="4:4">
      <c r="D225" t="s">
        <v>619</v>
      </c>
    </row>
    <row r="226" spans="4:4">
      <c r="D226" t="s">
        <v>620</v>
      </c>
    </row>
    <row r="227" spans="4:4">
      <c r="D227" t="s">
        <v>621</v>
      </c>
    </row>
    <row r="228" spans="4:4">
      <c r="D228" t="s">
        <v>622</v>
      </c>
    </row>
    <row r="229" spans="4:4">
      <c r="D229" t="s">
        <v>623</v>
      </c>
    </row>
    <row r="230" spans="4:4">
      <c r="D230" t="s">
        <v>624</v>
      </c>
    </row>
    <row r="231" spans="4:4">
      <c r="D231" t="s">
        <v>625</v>
      </c>
    </row>
    <row r="232" spans="4:4">
      <c r="D232" t="s">
        <v>626</v>
      </c>
    </row>
    <row r="233" spans="4:4">
      <c r="D233" t="s">
        <v>627</v>
      </c>
    </row>
    <row r="234" spans="4:4">
      <c r="D234" t="s">
        <v>628</v>
      </c>
    </row>
    <row r="235" spans="4:4">
      <c r="D235" t="s">
        <v>629</v>
      </c>
    </row>
    <row r="236" spans="4:4">
      <c r="D236" t="s">
        <v>630</v>
      </c>
    </row>
    <row r="237" spans="4:4">
      <c r="D237" t="s">
        <v>631</v>
      </c>
    </row>
    <row r="238" spans="4:4">
      <c r="D238" t="s">
        <v>632</v>
      </c>
    </row>
    <row r="239" spans="4:4">
      <c r="D239" t="s">
        <v>633</v>
      </c>
    </row>
    <row r="240" spans="4:4">
      <c r="D240" t="s">
        <v>634</v>
      </c>
    </row>
    <row r="241" spans="4:4">
      <c r="D241" t="s">
        <v>635</v>
      </c>
    </row>
    <row r="242" spans="4:4">
      <c r="D242" t="s">
        <v>636</v>
      </c>
    </row>
    <row r="243" spans="4:4">
      <c r="D243" t="s">
        <v>637</v>
      </c>
    </row>
    <row r="244" spans="4:4">
      <c r="D244" t="s">
        <v>638</v>
      </c>
    </row>
    <row r="245" spans="4:4">
      <c r="D245" t="s">
        <v>639</v>
      </c>
    </row>
    <row r="246" spans="4:4">
      <c r="D246" t="s">
        <v>640</v>
      </c>
    </row>
    <row r="247" spans="4:4">
      <c r="D247" t="s">
        <v>641</v>
      </c>
    </row>
    <row r="248" spans="4:4">
      <c r="D248" t="s">
        <v>642</v>
      </c>
    </row>
    <row r="249" spans="4:4">
      <c r="D249" t="s">
        <v>643</v>
      </c>
    </row>
    <row r="250" spans="4:4">
      <c r="D250" t="s">
        <v>644</v>
      </c>
    </row>
    <row r="251" spans="4:4">
      <c r="D251" t="s">
        <v>645</v>
      </c>
    </row>
    <row r="252" spans="4:4">
      <c r="D252" t="s">
        <v>646</v>
      </c>
    </row>
    <row r="253" spans="4:4">
      <c r="D253" t="s">
        <v>647</v>
      </c>
    </row>
    <row r="254" spans="4:4">
      <c r="D254" t="s">
        <v>648</v>
      </c>
    </row>
    <row r="255" spans="4:4">
      <c r="D255" t="s">
        <v>649</v>
      </c>
    </row>
    <row r="256" spans="4:4">
      <c r="D256" t="s">
        <v>650</v>
      </c>
    </row>
    <row r="257" spans="4:4">
      <c r="D257" t="s">
        <v>350</v>
      </c>
    </row>
    <row r="258" spans="4:4">
      <c r="D258" t="s">
        <v>651</v>
      </c>
    </row>
    <row r="259" spans="4:4">
      <c r="D259" t="s">
        <v>652</v>
      </c>
    </row>
    <row r="260" spans="4:4">
      <c r="D260" t="s">
        <v>653</v>
      </c>
    </row>
    <row r="261" spans="4:4">
      <c r="D261" t="s">
        <v>654</v>
      </c>
    </row>
    <row r="262" spans="4:4">
      <c r="D262" t="s">
        <v>655</v>
      </c>
    </row>
    <row r="263" spans="4:4">
      <c r="D263" t="s">
        <v>656</v>
      </c>
    </row>
    <row r="264" spans="4:4">
      <c r="D264" t="s">
        <v>657</v>
      </c>
    </row>
    <row r="265" spans="4:4">
      <c r="D265" t="s">
        <v>658</v>
      </c>
    </row>
    <row r="266" spans="4:4">
      <c r="D266" t="s">
        <v>659</v>
      </c>
    </row>
    <row r="267" spans="4:4">
      <c r="D267" t="s">
        <v>660</v>
      </c>
    </row>
    <row r="268" spans="4:4">
      <c r="D268" t="s">
        <v>661</v>
      </c>
    </row>
    <row r="269" spans="4:4">
      <c r="D269" t="s">
        <v>662</v>
      </c>
    </row>
    <row r="270" spans="4:4">
      <c r="D270" t="s">
        <v>663</v>
      </c>
    </row>
    <row r="271" spans="4:4">
      <c r="D271" t="s">
        <v>664</v>
      </c>
    </row>
    <row r="272" spans="4:4">
      <c r="D272" t="s">
        <v>665</v>
      </c>
    </row>
    <row r="273" spans="4:4">
      <c r="D273" t="s">
        <v>666</v>
      </c>
    </row>
    <row r="274" spans="4:4">
      <c r="D274" t="s">
        <v>667</v>
      </c>
    </row>
    <row r="275" spans="4:4">
      <c r="D275" t="s">
        <v>668</v>
      </c>
    </row>
    <row r="276" spans="4:4">
      <c r="D276" t="s">
        <v>669</v>
      </c>
    </row>
    <row r="277" spans="4:4">
      <c r="D277" t="s">
        <v>670</v>
      </c>
    </row>
    <row r="278" spans="4:4">
      <c r="D278" t="s">
        <v>671</v>
      </c>
    </row>
    <row r="279" spans="4:4">
      <c r="D279" t="s">
        <v>672</v>
      </c>
    </row>
    <row r="280" spans="4:4">
      <c r="D280" t="s">
        <v>673</v>
      </c>
    </row>
    <row r="281" spans="4:4">
      <c r="D281" t="s">
        <v>674</v>
      </c>
    </row>
    <row r="282" spans="4:4">
      <c r="D282" t="s">
        <v>675</v>
      </c>
    </row>
    <row r="283" spans="4:4">
      <c r="D283" t="s">
        <v>676</v>
      </c>
    </row>
    <row r="284" spans="4:4">
      <c r="D284" t="s">
        <v>677</v>
      </c>
    </row>
    <row r="285" spans="4:4">
      <c r="D285" t="s">
        <v>678</v>
      </c>
    </row>
    <row r="286" spans="4:4">
      <c r="D286" t="s">
        <v>679</v>
      </c>
    </row>
    <row r="287" spans="4:4">
      <c r="D287" t="s">
        <v>680</v>
      </c>
    </row>
    <row r="288" spans="4:4">
      <c r="D288" t="s">
        <v>681</v>
      </c>
    </row>
    <row r="289" spans="4:4">
      <c r="D289" t="s">
        <v>682</v>
      </c>
    </row>
    <row r="290" spans="4:4">
      <c r="D290" t="s">
        <v>683</v>
      </c>
    </row>
    <row r="291" spans="4:4">
      <c r="D291" t="s">
        <v>684</v>
      </c>
    </row>
    <row r="292" spans="4:4">
      <c r="D292" t="s">
        <v>685</v>
      </c>
    </row>
    <row r="293" spans="4:4">
      <c r="D293" t="s">
        <v>686</v>
      </c>
    </row>
    <row r="294" spans="4:4">
      <c r="D294" t="s">
        <v>687</v>
      </c>
    </row>
    <row r="295" spans="4:4">
      <c r="D295" t="s">
        <v>688</v>
      </c>
    </row>
    <row r="296" spans="4:4">
      <c r="D296" t="s">
        <v>689</v>
      </c>
    </row>
  </sheetData>
  <autoFilter ref="D1:K296"/>
  <phoneticPr fontId="45" type="noConversion"/>
  <conditionalFormatting sqref="A291:A1048576 A1:A79">
    <cfRule type="duplicateValues" dxfId="5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workbookViewId="0">
      <selection activeCell="M9" sqref="M9"/>
    </sheetView>
  </sheetViews>
  <sheetFormatPr defaultColWidth="9" defaultRowHeight="15"/>
  <cols>
    <col min="2" max="2" width="7.140625" customWidth="1"/>
    <col min="3" max="5" width="10.42578125" customWidth="1"/>
    <col min="6" max="6" width="19.7109375" customWidth="1"/>
    <col min="7" max="9" width="14.28515625" customWidth="1"/>
    <col min="10" max="10" width="8.140625" customWidth="1"/>
    <col min="11" max="11" width="14.28515625" customWidth="1"/>
    <col min="13" max="13" width="22.140625" customWidth="1"/>
    <col min="14" max="17" width="14.28515625" customWidth="1"/>
    <col min="18" max="18" width="22" customWidth="1"/>
    <col min="19" max="19" width="20.140625" customWidth="1"/>
  </cols>
  <sheetData>
    <row r="1" spans="1:20" s="65" customFormat="1" ht="41.45" customHeight="1">
      <c r="A1" s="65" t="s">
        <v>2</v>
      </c>
      <c r="B1" s="65" t="s">
        <v>31</v>
      </c>
      <c r="C1" s="65" t="s">
        <v>38</v>
      </c>
      <c r="D1" s="65" t="s">
        <v>75</v>
      </c>
      <c r="E1" s="65" t="s">
        <v>690</v>
      </c>
      <c r="F1" s="65" t="s">
        <v>5</v>
      </c>
      <c r="G1" s="65" t="s">
        <v>21</v>
      </c>
      <c r="H1" s="65" t="s">
        <v>691</v>
      </c>
      <c r="I1" s="65" t="s">
        <v>40</v>
      </c>
      <c r="J1" s="65" t="s">
        <v>61</v>
      </c>
      <c r="K1" s="65" t="s">
        <v>75</v>
      </c>
      <c r="L1" s="65" t="s">
        <v>692</v>
      </c>
      <c r="M1" s="65" t="s">
        <v>693</v>
      </c>
      <c r="N1" s="65" t="s">
        <v>7</v>
      </c>
      <c r="O1" s="65" t="s">
        <v>23</v>
      </c>
      <c r="P1" s="65" t="s">
        <v>34</v>
      </c>
      <c r="Q1" s="65" t="s">
        <v>42</v>
      </c>
      <c r="R1" s="66" t="s">
        <v>694</v>
      </c>
      <c r="S1" s="65" t="s">
        <v>99</v>
      </c>
      <c r="T1" s="65" t="s">
        <v>65</v>
      </c>
    </row>
    <row r="2" spans="1:20" ht="14.45" customHeight="1">
      <c r="D2" t="s">
        <v>43</v>
      </c>
      <c r="F2" t="s">
        <v>25</v>
      </c>
      <c r="G2" t="s">
        <v>22</v>
      </c>
      <c r="H2" t="s">
        <v>33</v>
      </c>
      <c r="I2" t="s">
        <v>695</v>
      </c>
      <c r="K2" t="s">
        <v>43</v>
      </c>
      <c r="L2" t="s">
        <v>696</v>
      </c>
      <c r="M2" t="s">
        <v>697</v>
      </c>
      <c r="N2" t="s">
        <v>698</v>
      </c>
      <c r="O2" t="s">
        <v>24</v>
      </c>
      <c r="P2" t="s">
        <v>35</v>
      </c>
      <c r="Q2" t="s">
        <v>43</v>
      </c>
      <c r="R2" t="s">
        <v>699</v>
      </c>
      <c r="S2" s="67" t="s">
        <v>700</v>
      </c>
      <c r="T2" t="s">
        <v>43</v>
      </c>
    </row>
    <row r="3" spans="1:20">
      <c r="B3">
        <v>2025</v>
      </c>
      <c r="C3" t="s">
        <v>701</v>
      </c>
      <c r="D3" t="s">
        <v>66</v>
      </c>
      <c r="E3" t="s">
        <v>702</v>
      </c>
      <c r="F3" t="s">
        <v>6</v>
      </c>
      <c r="G3" t="s">
        <v>45</v>
      </c>
      <c r="H3" t="s">
        <v>54</v>
      </c>
      <c r="I3" t="s">
        <v>703</v>
      </c>
      <c r="J3" t="s">
        <v>704</v>
      </c>
      <c r="K3" t="s">
        <v>66</v>
      </c>
      <c r="L3" t="s">
        <v>705</v>
      </c>
      <c r="M3" t="s">
        <v>706</v>
      </c>
      <c r="N3" t="s">
        <v>707</v>
      </c>
      <c r="P3" t="s">
        <v>708</v>
      </c>
      <c r="Q3" t="s">
        <v>66</v>
      </c>
      <c r="R3" t="s">
        <v>709</v>
      </c>
      <c r="S3" s="67" t="s">
        <v>158</v>
      </c>
      <c r="T3" t="s">
        <v>66</v>
      </c>
    </row>
    <row r="4" spans="1:20">
      <c r="B4">
        <v>2026</v>
      </c>
      <c r="C4" t="s">
        <v>710</v>
      </c>
      <c r="E4" t="s">
        <v>711</v>
      </c>
      <c r="G4" t="s">
        <v>712</v>
      </c>
      <c r="H4" t="s">
        <v>713</v>
      </c>
      <c r="I4" t="s">
        <v>714</v>
      </c>
      <c r="J4" t="s">
        <v>715</v>
      </c>
      <c r="L4" t="s">
        <v>716</v>
      </c>
      <c r="M4" t="s">
        <v>717</v>
      </c>
      <c r="N4" t="s">
        <v>718</v>
      </c>
      <c r="R4" t="s">
        <v>719</v>
      </c>
      <c r="S4" t="s">
        <v>720</v>
      </c>
    </row>
    <row r="5" spans="1:20">
      <c r="B5">
        <v>2027</v>
      </c>
      <c r="C5" t="s">
        <v>721</v>
      </c>
      <c r="E5" t="s">
        <v>722</v>
      </c>
      <c r="G5" t="s">
        <v>723</v>
      </c>
      <c r="H5" t="s">
        <v>724</v>
      </c>
      <c r="I5" t="s">
        <v>725</v>
      </c>
      <c r="L5" t="s">
        <v>726</v>
      </c>
      <c r="M5" t="s">
        <v>727</v>
      </c>
      <c r="N5" t="s">
        <v>8</v>
      </c>
      <c r="R5" t="s">
        <v>728</v>
      </c>
      <c r="S5" t="s">
        <v>729</v>
      </c>
    </row>
    <row r="6" spans="1:20">
      <c r="C6" t="s">
        <v>39</v>
      </c>
      <c r="E6" t="s">
        <v>69</v>
      </c>
      <c r="G6" t="s">
        <v>730</v>
      </c>
      <c r="H6" t="s">
        <v>731</v>
      </c>
      <c r="I6" t="s">
        <v>41</v>
      </c>
      <c r="L6" t="s">
        <v>732</v>
      </c>
      <c r="M6" t="s">
        <v>74</v>
      </c>
      <c r="R6" s="68" t="s">
        <v>733</v>
      </c>
      <c r="S6" t="s">
        <v>734</v>
      </c>
    </row>
    <row r="7" spans="1:20">
      <c r="C7" t="s">
        <v>735</v>
      </c>
      <c r="G7" t="s">
        <v>736</v>
      </c>
      <c r="H7" t="s">
        <v>58</v>
      </c>
      <c r="L7" t="s">
        <v>737</v>
      </c>
      <c r="R7" t="s">
        <v>738</v>
      </c>
    </row>
    <row r="8" spans="1:20">
      <c r="C8" t="s">
        <v>739</v>
      </c>
      <c r="G8" t="s">
        <v>740</v>
      </c>
      <c r="H8" t="s">
        <v>741</v>
      </c>
      <c r="L8" t="s">
        <v>742</v>
      </c>
      <c r="R8" t="s">
        <v>743</v>
      </c>
    </row>
    <row r="9" spans="1:20">
      <c r="H9" t="s">
        <v>744</v>
      </c>
      <c r="L9" t="s">
        <v>745</v>
      </c>
      <c r="R9" t="s">
        <v>746</v>
      </c>
    </row>
    <row r="10" spans="1:20">
      <c r="L10" t="s">
        <v>747</v>
      </c>
      <c r="R10" t="s">
        <v>748</v>
      </c>
    </row>
    <row r="11" spans="1:20">
      <c r="L11" t="s">
        <v>749</v>
      </c>
      <c r="R11" t="s">
        <v>750</v>
      </c>
    </row>
    <row r="12" spans="1:20">
      <c r="L12" t="s">
        <v>751</v>
      </c>
      <c r="R12" t="s">
        <v>752</v>
      </c>
    </row>
    <row r="13" spans="1:20">
      <c r="L13" t="s">
        <v>753</v>
      </c>
      <c r="R13" s="69" t="s">
        <v>754</v>
      </c>
    </row>
    <row r="14" spans="1:20">
      <c r="L14" t="s">
        <v>755</v>
      </c>
      <c r="R14" s="69" t="s">
        <v>756</v>
      </c>
    </row>
  </sheetData>
  <autoFilter ref="B1:S14"/>
  <phoneticPr fontId="4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7"/>
  <sheetViews>
    <sheetView topLeftCell="C1" zoomScale="77" zoomScaleNormal="77" workbookViewId="0">
      <pane ySplit="5" topLeftCell="A6" activePane="bottomLeft" state="frozen"/>
      <selection pane="bottomLeft" activeCell="F15" sqref="F15"/>
    </sheetView>
  </sheetViews>
  <sheetFormatPr defaultColWidth="7.85546875" defaultRowHeight="13.5"/>
  <cols>
    <col min="1" max="1" width="25.5703125" style="3" customWidth="1"/>
    <col min="2" max="2" width="21.140625" style="4" customWidth="1"/>
    <col min="3" max="3" width="28.7109375" style="4" customWidth="1"/>
    <col min="4" max="4" width="12.7109375" style="4" customWidth="1"/>
    <col min="5" max="5" width="18.140625" style="4" customWidth="1"/>
    <col min="6" max="6" width="11.42578125" style="4" customWidth="1"/>
    <col min="7" max="7" width="9.140625" style="4" customWidth="1"/>
    <col min="8" max="8" width="6.28515625" style="4" customWidth="1"/>
    <col min="9" max="9" width="7.85546875" style="4"/>
    <col min="10" max="10" width="11.140625" style="4" customWidth="1"/>
    <col min="11" max="11" width="10.140625" style="4" customWidth="1"/>
    <col min="12" max="12" width="10.28515625" style="4" customWidth="1"/>
    <col min="13" max="13" width="10" style="4" customWidth="1"/>
    <col min="14" max="14" width="9.42578125" style="4" customWidth="1"/>
    <col min="15" max="15" width="7.42578125" style="5" customWidth="1"/>
    <col min="16" max="16" width="12.42578125" style="6" customWidth="1"/>
    <col min="17" max="17" width="13.7109375" style="7" customWidth="1"/>
    <col min="18" max="18" width="7" style="7" customWidth="1"/>
    <col min="19" max="21" width="7.85546875" style="8"/>
    <col min="22" max="22" width="10.5703125" style="8" customWidth="1"/>
    <col min="23" max="23" width="12.85546875" style="8" hidden="1" customWidth="1"/>
    <col min="24" max="24" width="7.85546875" style="8" hidden="1" customWidth="1"/>
    <col min="25" max="28" width="7" style="8" hidden="1" customWidth="1"/>
    <col min="29" max="29" width="7.85546875" style="9"/>
    <col min="30" max="30" width="12.7109375" style="9" customWidth="1"/>
    <col min="31" max="31" width="23.42578125" style="2" customWidth="1"/>
    <col min="32" max="61" width="7.85546875" style="2"/>
    <col min="62" max="16384" width="7.85546875" style="3"/>
  </cols>
  <sheetData>
    <row r="1" spans="1:44">
      <c r="B1" s="10" t="s">
        <v>757</v>
      </c>
      <c r="O1" s="4"/>
    </row>
    <row r="2" spans="1:44" ht="40.5">
      <c r="A2" s="11" t="s">
        <v>758</v>
      </c>
      <c r="B2" s="12" t="s">
        <v>759</v>
      </c>
      <c r="C2" s="12"/>
      <c r="D2" s="12"/>
      <c r="E2" s="12"/>
      <c r="F2" s="12"/>
      <c r="G2" s="13"/>
      <c r="H2" s="14"/>
      <c r="I2" s="15"/>
      <c r="J2" s="15"/>
      <c r="K2" s="15"/>
      <c r="L2" s="15"/>
      <c r="M2" s="15"/>
      <c r="N2" s="15"/>
      <c r="O2" s="15"/>
      <c r="P2" s="16"/>
      <c r="Q2" s="17"/>
      <c r="R2" s="17"/>
      <c r="S2" s="17"/>
      <c r="T2" s="17"/>
      <c r="U2" s="17"/>
      <c r="V2" s="17"/>
    </row>
    <row r="3" spans="1:44" ht="27">
      <c r="A3" s="18" t="s">
        <v>760</v>
      </c>
      <c r="B3" s="12" t="s">
        <v>761</v>
      </c>
      <c r="C3" s="12"/>
      <c r="D3" s="12"/>
      <c r="E3" s="12"/>
      <c r="F3" s="12"/>
      <c r="G3" s="13"/>
      <c r="H3" s="14"/>
      <c r="I3" s="15"/>
      <c r="J3" s="15"/>
      <c r="K3" s="15"/>
      <c r="L3" s="15"/>
      <c r="M3" s="15"/>
      <c r="N3" s="15"/>
      <c r="O3" s="15"/>
      <c r="P3" s="16"/>
      <c r="Q3" s="17"/>
      <c r="R3" s="17"/>
      <c r="S3" s="17"/>
      <c r="T3" s="17"/>
      <c r="U3" s="17"/>
      <c r="V3" s="17"/>
    </row>
    <row r="4" spans="1:44" ht="27">
      <c r="A4" s="19" t="s">
        <v>762</v>
      </c>
      <c r="B4" s="12" t="s">
        <v>763</v>
      </c>
      <c r="C4" s="12"/>
      <c r="D4" s="12"/>
      <c r="E4" s="12"/>
      <c r="F4" s="12"/>
      <c r="G4" s="13"/>
      <c r="H4" s="14"/>
      <c r="I4" s="14"/>
      <c r="J4" s="14"/>
      <c r="K4" s="14"/>
      <c r="L4" s="14"/>
      <c r="M4" s="15"/>
      <c r="N4" s="15"/>
      <c r="O4" s="15"/>
      <c r="P4" s="16"/>
      <c r="Q4" s="17"/>
      <c r="R4" s="17"/>
      <c r="S4" s="17"/>
      <c r="T4" s="17"/>
      <c r="U4" s="17"/>
      <c r="V4" s="17"/>
      <c r="W4" s="4"/>
    </row>
    <row r="5" spans="1:44" ht="84">
      <c r="A5" s="20" t="s">
        <v>83</v>
      </c>
      <c r="B5" s="21" t="s">
        <v>764</v>
      </c>
      <c r="C5" s="22" t="s">
        <v>765</v>
      </c>
      <c r="D5" s="22" t="s">
        <v>766</v>
      </c>
      <c r="E5" s="22" t="s">
        <v>100</v>
      </c>
      <c r="F5" s="22" t="s">
        <v>767</v>
      </c>
      <c r="G5" s="23" t="s">
        <v>768</v>
      </c>
      <c r="H5" s="24" t="s">
        <v>769</v>
      </c>
      <c r="I5" s="23" t="s">
        <v>770</v>
      </c>
      <c r="J5" s="23" t="s">
        <v>771</v>
      </c>
      <c r="K5" s="23" t="s">
        <v>772</v>
      </c>
      <c r="L5" s="23" t="s">
        <v>773</v>
      </c>
      <c r="M5" s="23" t="s">
        <v>774</v>
      </c>
      <c r="N5" s="25" t="s">
        <v>775</v>
      </c>
      <c r="O5" s="26" t="s">
        <v>776</v>
      </c>
      <c r="P5" s="27" t="s">
        <v>777</v>
      </c>
      <c r="Q5" s="28" t="s">
        <v>778</v>
      </c>
      <c r="R5" s="28" t="s">
        <v>779</v>
      </c>
      <c r="S5" s="29" t="s">
        <v>81</v>
      </c>
      <c r="T5" s="29" t="s">
        <v>780</v>
      </c>
      <c r="U5" s="30" t="s">
        <v>781</v>
      </c>
      <c r="V5" s="29" t="s">
        <v>782</v>
      </c>
      <c r="W5" s="31" t="s">
        <v>783</v>
      </c>
      <c r="X5" s="31" t="s">
        <v>784</v>
      </c>
      <c r="Y5" s="31" t="s">
        <v>785</v>
      </c>
      <c r="Z5" s="31" t="s">
        <v>786</v>
      </c>
      <c r="AA5" s="31" t="s">
        <v>787</v>
      </c>
      <c r="AB5" s="32" t="s">
        <v>788</v>
      </c>
      <c r="AC5" s="33" t="s">
        <v>789</v>
      </c>
      <c r="AD5" s="33" t="s">
        <v>790</v>
      </c>
    </row>
    <row r="6" spans="1:44" s="1" customFormat="1" ht="36.6" customHeight="1">
      <c r="A6" s="172" t="s">
        <v>791</v>
      </c>
      <c r="B6" s="173"/>
      <c r="C6" s="34"/>
      <c r="D6" s="34"/>
      <c r="E6" s="35"/>
      <c r="F6" s="35"/>
      <c r="G6" s="36"/>
      <c r="H6" s="36"/>
      <c r="I6" s="36"/>
      <c r="J6" s="34"/>
      <c r="K6" s="34"/>
      <c r="L6" s="34"/>
      <c r="M6" s="34"/>
      <c r="N6" s="34"/>
      <c r="O6" s="34"/>
      <c r="P6" s="34"/>
      <c r="Q6" s="37">
        <v>0.2</v>
      </c>
      <c r="R6" s="38"/>
      <c r="S6" s="38"/>
      <c r="T6" s="39"/>
      <c r="U6" s="39"/>
      <c r="V6" s="40"/>
      <c r="W6" s="40"/>
      <c r="X6" s="41"/>
      <c r="Y6" s="41"/>
      <c r="Z6" s="42"/>
      <c r="AA6" s="42"/>
      <c r="AB6" s="43"/>
      <c r="AC6" s="44"/>
      <c r="AD6" s="44"/>
      <c r="AE6" s="34"/>
      <c r="AF6" s="34"/>
      <c r="AG6" s="45"/>
      <c r="AH6" s="46"/>
      <c r="AI6" s="46"/>
      <c r="AJ6" s="47"/>
      <c r="AK6" s="48"/>
      <c r="AL6" s="49"/>
      <c r="AM6" s="50"/>
      <c r="AN6" s="50"/>
      <c r="AO6" s="47"/>
      <c r="AP6" s="51"/>
      <c r="AQ6" s="51"/>
      <c r="AR6" s="50"/>
    </row>
    <row r="7" spans="1:44" s="2" customFormat="1" ht="143.44999999999999" customHeight="1">
      <c r="A7" s="52"/>
      <c r="B7" s="53" t="s">
        <v>792</v>
      </c>
      <c r="C7" s="53" t="s">
        <v>793</v>
      </c>
      <c r="D7" s="53" t="s">
        <v>794</v>
      </c>
      <c r="E7" s="53" t="s">
        <v>159</v>
      </c>
      <c r="F7" s="54" t="s">
        <v>795</v>
      </c>
      <c r="G7" s="53"/>
      <c r="H7" s="53">
        <v>6</v>
      </c>
      <c r="I7" s="53">
        <v>24</v>
      </c>
      <c r="J7" s="55">
        <v>17.72</v>
      </c>
      <c r="K7" s="55">
        <v>22.05</v>
      </c>
      <c r="L7" s="55">
        <v>14.96</v>
      </c>
      <c r="M7" s="56"/>
      <c r="N7" s="57">
        <v>3.38</v>
      </c>
      <c r="O7" s="57">
        <v>0.14000000000000001</v>
      </c>
      <c r="P7" s="58">
        <v>1.99</v>
      </c>
      <c r="Q7" s="59">
        <v>0.23300000000000001</v>
      </c>
      <c r="R7" s="60"/>
      <c r="S7" s="61">
        <v>0.46367000000000003</v>
      </c>
      <c r="T7" s="61">
        <v>0</v>
      </c>
      <c r="U7" s="61">
        <v>0.451763800546849</v>
      </c>
      <c r="V7" s="62">
        <v>2.9054000000000002</v>
      </c>
      <c r="W7" s="8"/>
      <c r="X7" s="8"/>
      <c r="Y7" s="8"/>
      <c r="Z7" s="8"/>
      <c r="AA7" s="8"/>
      <c r="AB7" s="8"/>
      <c r="AC7" s="63">
        <v>8</v>
      </c>
      <c r="AD7" s="64">
        <f>(AC7-V7)/AC7</f>
        <v>0.63700000000000001</v>
      </c>
    </row>
  </sheetData>
  <mergeCells count="1">
    <mergeCell ref="A6:B6"/>
  </mergeCells>
  <phoneticPr fontId="45" type="noConversion"/>
  <conditionalFormatting sqref="M7">
    <cfRule type="expression" priority="4">
      <formula>M7&lt;=49</formula>
    </cfRule>
    <cfRule type="expression" dxfId="4" priority="5">
      <formula>M7&gt;49</formula>
    </cfRule>
  </conditionalFormatting>
  <conditionalFormatting sqref="N7">
    <cfRule type="cellIs" dxfId="3" priority="1" operator="equal">
      <formula>""</formula>
    </cfRule>
    <cfRule type="cellIs" dxfId="2" priority="2" operator="lessThan">
      <formula>0.5</formula>
    </cfRule>
    <cfRule type="cellIs" dxfId="1" priority="3" operator="greaterThan">
      <formula>4</formula>
    </cfRule>
  </conditionalFormatting>
  <conditionalFormatting sqref="AB6">
    <cfRule type="cellIs" dxfId="0" priority="6" stopIfTrue="1" operator="lessThan">
      <formula>0.2</formula>
    </cfRule>
  </conditionalFormatting>
  <dataValidations count="1">
    <dataValidation type="whole" operator="lessThan" allowBlank="1" showInputMessage="1" showErrorMessage="1" errorTitle="Range Error" error="Please input number less than 49." sqref="M6:M1048576">
      <formula1>49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  <rangeList sheetStid="5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6" rangeCreator="" othersAccessPermission="edit"/>
    <arrUserId title="Range1_1" rangeCreator="" othersAccessPermission="edit"/>
  </rangeList>
  <rangeList sheetStid="4" master="" otherUserPermission="visible"/>
  <rangeList sheetStid="3" master="" otherUserPermission="visible"/>
  <rangeList sheetStid="7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Commitment</vt:lpstr>
      <vt:lpstr>Item</vt:lpstr>
      <vt:lpstr>ValueSelect</vt:lpstr>
      <vt:lpstr>Data</vt:lpstr>
      <vt:lpstr>FRF</vt:lpstr>
      <vt:lpstr>FRF!Print_Area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2025-03-11T10:28:00Z</dcterms:created>
  <dcterms:modified xsi:type="dcterms:W3CDTF">2025-12-18T03:09:57Z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9FB511B20BE4D17BA7F82F69FD00C637_42</vt:lpwstr>
  </property>
  <property fmtid="{D5CDD505-2E9C-101B-9397-08002B2CF9AE}" pid="3" name="KSOProductBuildVer">
    <vt:lpwstr>2052-12.1.24031.24031</vt:lpwstr>
  </property>
  <property fmtid="{D5CDD505-2E9C-101B-9397-08002B2CF9AE}" pid="4" name="CalculationRule">
    <vt:i4>0</vt:i4>
  </property>
</Properties>
</file>