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0D0394A-3744-4995-8306-890DCDA60A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#REF!</definedName>
    <definedName name="ARTIFICIALFLOWERSPLANTS">#REF!</definedName>
    <definedName name="ARTIFICIALFLOWERSPLANTSA1">[1]!Table1[[#All],[VALENCE]]</definedName>
    <definedName name="ARTIFICIALFLOWERSPLANTSAW2">#REF!</definedName>
    <definedName name="ARTIFICIALFLOWERSPLANTSSILHOUETTE">[1]!Table1[[#All],[QUILT]]</definedName>
    <definedName name="Artwork">#REF!</definedName>
    <definedName name="B">#REF!</definedName>
    <definedName name="Banner">'[2]Hardline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BATH">[1]!Table1[[#All],[BEDDING]]</definedName>
    <definedName name="BEDBATHSIZE">[1]!Table1[[#All],[FULL/QUEEN]]</definedName>
    <definedName name="BEDBATHTICKETTYPE">[1]!Table1[[#All],[SMALL GUM]]</definedName>
    <definedName name="BEDBATHTICKETYPE">[1]!Table1[[#All],[SMALL GUM]]</definedName>
    <definedName name="Bedding">#REF!</definedName>
    <definedName name="Bedding.">#REF!</definedName>
    <definedName name="Bedspreads_Coverlets">#REF!</definedName>
    <definedName name="Blankets_Throws">#REF!</definedName>
    <definedName name="BLANKETSTHROWSA1">[1]!Table1[[#All],[KING]]</definedName>
    <definedName name="BLANKETSTHROWSS">[1]!Table1[[#All],[KING SHAM]]</definedName>
    <definedName name="CANDLEHOLDERS">[1]!Table1[KING]</definedName>
    <definedName name="CANDLES">[1]!Table1[[#All],[BEDSKIRTS]]</definedName>
    <definedName name="CANDLESA1">[1]!Table1[TWIN]</definedName>
    <definedName name="CANDLESA2">[1]!Table1[Column13]</definedName>
    <definedName name="CANDLESETS">[1]!Table1[TWIN]</definedName>
    <definedName name="CANDLESMATERIAL">#REF!</definedName>
    <definedName name="CANDLESMATERIAL\">#REF!</definedName>
    <definedName name="CANDLESPRODUCT">[1]!Table1[[#Headers],[BEDSKIRTS]]</definedName>
    <definedName name="CANDLESSILHOUETTE">[1]!Table1[[#All],[COMFORTER SET]]</definedName>
    <definedName name="CANDLESTICKETTYPE">[1]!Table1[[#All],[LARGE GUM]]</definedName>
    <definedName name="CANDLESTICKETYPE">[1]!Table1[LARGE GUM]</definedName>
    <definedName name="CATEGORY">[3]Sheet1!$DW$2:$DW$3</definedName>
    <definedName name="colour">#REF!</definedName>
    <definedName name="COMFORTERSBEDDINGSETSA1">[1]!Table1[[#All],[TWIN]]</definedName>
    <definedName name="COMFORTERSBEDDINGSETSS">[1]!Table1[[#All],[COMFORTER SET]]</definedName>
    <definedName name="CON">'[4]317-TOP'!#REF!</definedName>
    <definedName name="CONS">#REF!</definedName>
    <definedName name="CURTAINSDRAPESA1">[1]!Table1[[#All],[VALENCE]]</definedName>
    <definedName name="CURTAINSDRAPESS">[1]!Table1[[#All],[OTHER]]</definedName>
    <definedName name="DEC">#REF!</definedName>
    <definedName name="DECOARTIVEACCENTSSILHOUETTE">[1]!Table1[[#All],[DUVETS]]</definedName>
    <definedName name="DECOR">#REF!</definedName>
    <definedName name="DECORA1">[1]!Table1[NOT USED]</definedName>
    <definedName name="Decorative_Accessories">#REF!</definedName>
    <definedName name="Decorative_Pillows_Inserts_Covers">#REF!</definedName>
    <definedName name="DECORATIVEACCENSSILHOUETTE">#REF!</definedName>
    <definedName name="DECORATIVEACCENTS">[1]!Table1[[#All],[THROW PILLOWS]]</definedName>
    <definedName name="DECORATIVEACCENTSA1">[1]!Table1[[#All],[KING]]</definedName>
    <definedName name="DECORATIVEACCENTSA2">#REF!</definedName>
    <definedName name="DECORATIVEACCENTSSILHOUETTE">[1]!Table1[[#All],[DUVETS]]</definedName>
    <definedName name="DECORATIVEPILLOWSCHAIRPADS">[1]!Table1[[#All],[THROW PILLOWS]]</definedName>
    <definedName name="DECORATIVEPILLOWSCHAIRPADSA1">[1]!Table1[[#All],[QUEEN]]</definedName>
    <definedName name="DECORPRODUCT">#REF!</definedName>
    <definedName name="Division1">'[2]Hardline Drop down'!$A$5:$A$16</definedName>
    <definedName name="Down_Comforters">#REF!</definedName>
    <definedName name="Duvet_Covers">#REF!</definedName>
    <definedName name="DUVETCOVERSA1">[1]!Table1[[#All],[EURO]]</definedName>
    <definedName name="DUVETCOVERSS">[1]!Table1[[#All],[DUVETS]]</definedName>
    <definedName name="Electrics">#REF!</definedName>
    <definedName name="ESSENTIALOILDIFFUSERS">#REF!</definedName>
    <definedName name="ESSENTIALOILSDIFFUSERS">#REF!</definedName>
    <definedName name="fiscalweeks">#REF!</definedName>
    <definedName name="foam">[3]Sheet1!$EC$2:$EC$3</definedName>
    <definedName name="FRAGRANCEACCESSORIES">[1]!Table1[NOT USED]</definedName>
    <definedName name="FRAGRANCEPLUGINS">[1]!Table1[Column13]</definedName>
    <definedName name="FRAGRANCESPRAYS">#REF!</definedName>
    <definedName name="FRAMES">[1]!Table1[THROW PILLOWS]</definedName>
    <definedName name="FRAMESA1">[1]!Table1[KING]</definedName>
    <definedName name="FRAMESA2">#REF!</definedName>
    <definedName name="FRAMESTICKETTYPE">#REF!</definedName>
    <definedName name="HBC">'[5]Spec Sheet'!#REF!</definedName>
    <definedName name="Home_Décor">#REF!</definedName>
    <definedName name="Home_Décor.">#REF!</definedName>
    <definedName name="HOMEDECOR">[1]!Table1[[#All],[DECORATIVE PILLOWS &amp; CHAIR PADS]]</definedName>
    <definedName name="HOMEDECORSIZE">[1]!Table1[[#All],[UNKOWN]]</definedName>
    <definedName name="HOMEDECORTICKETTYPE">[1]!Table1[[#All],[LARGE GUM]]</definedName>
    <definedName name="JARCANDLES">#REF!</definedName>
    <definedName name="JARS">#REF!</definedName>
    <definedName name="KD">[3]Sheet1!$DS$2:$DS$2</definedName>
    <definedName name="Kids_Bath">#REF!</definedName>
    <definedName name="Kids_or_Teen">#REF!</definedName>
    <definedName name="KIDSBEDDINGA1">[1]!Table1[[#All],[STANDARD]]</definedName>
    <definedName name="KIDSBEDDINGS">[1]!Table1[[#All],[COORDINATING PILLOWS]]</definedName>
    <definedName name="Lighting_or_Candleholders">#REF!</definedName>
    <definedName name="lnk">[6]Sheet1!$A$2</definedName>
    <definedName name="M">[3]Sheet1!$EA$2:$EA$3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LTS">#REF!</definedName>
    <definedName name="Non_Down_Comforters_Full_Queen_King">#REF!</definedName>
    <definedName name="Non_Down_Comforters_Twin">#REF!</definedName>
    <definedName name="NOPE">[1]!Table1[[#All],[BEDDING]]</definedName>
    <definedName name="NOTHING">[1]!Table1[[#Headers],[DECORATIVE PILLOWS &amp; CHAIR PADS]]</definedName>
    <definedName name="NOVELTYCANDLES\">#REF!</definedName>
    <definedName name="Office">'[2]Hardline Drop down'!$C$5:$C$21</definedName>
    <definedName name="OTHERCANDLES">#REF!</definedName>
    <definedName name="Outdoor">#REF!</definedName>
    <definedName name="PACK">[3]Sheet1!$EE$2:$EE$3</definedName>
    <definedName name="Pet_Care">#REF!</definedName>
    <definedName name="PICTUREFRAMESPHOTOALBUMS">[1]!Table1[[#All],[VALENCES]]</definedName>
    <definedName name="PICTUREFRAMESPHOTOALBUMSA1">[1]!Table1[[#All],[NOT USED]]</definedName>
    <definedName name="PICTUREFRAMESPHOTOALBUMSA2">#REF!</definedName>
    <definedName name="PICTUREFRAMESPHOTOALBUMSSILHOUETTE">[1]!Table1[[#All],[COORDINATING PILLOWS]]</definedName>
    <definedName name="PILLARCANDLES">#REF!</definedName>
    <definedName name="Pillow_Shams">#REF!</definedName>
    <definedName name="Pillowcases">#REF!</definedName>
    <definedName name="PILLOWSHAMSA1">[1]!Table1[[#All],[CAL KING]]</definedName>
    <definedName name="PILLOWSHAMSS">[1]!Table1[[#All],[STD SHAM]]</definedName>
    <definedName name="PITCTUREFRAMESPHOTOALBUMS">[1]!Table1[[#All],[VALENCES]]</definedName>
    <definedName name="POOP">#REF!</definedName>
    <definedName name="PORT_IFF">[7]a!$A$10:$B$35</definedName>
    <definedName name="POTPOURRI">#REF!</definedName>
    <definedName name="_xlnm.Print_Area">#REF!</definedName>
    <definedName name="PRINT_AREA_MI">#REF!</definedName>
    <definedName name="Prints">#REF!</definedName>
    <definedName name="Quilts">#REF!</definedName>
    <definedName name="QUILTSANDCOVERLETSA1">[1]!Table1[[#All],[KING / CAL KING]]</definedName>
    <definedName name="QUILTSANDCOVERLETSS">[1]!Table1[[#All],[QUILT]]</definedName>
    <definedName name="Season">'[2]Hardline Drop down'!$D$5:$D$15</definedName>
    <definedName name="Seasonal">#REF!</definedName>
    <definedName name="Sheets_Full_Queen_King">#REF!</definedName>
    <definedName name="Sheets_Twin">#REF!</definedName>
    <definedName name="SHEETSA1">[1]!Table1[[#All],[KING PC]]</definedName>
    <definedName name="SHEETSS">[1]!Table1[[#All],[BEDDING SETS]]</definedName>
    <definedName name="Shower_Curtains">#REF!</definedName>
    <definedName name="Slipcovers_Chair_Pads">#REF!</definedName>
    <definedName name="Slipcovers_Chair_Pads.">#REF!</definedName>
    <definedName name="THROWPILLOWSA1">[1]!Table1[[#All],[NOT USED]]</definedName>
    <definedName name="THROWPILLOWSS">[1]!Table1[[#All],[DEC PILLOW ]]</definedName>
    <definedName name="THROWSPILLOWSA1">[1]!Table1[[#All],[NOT USED]]</definedName>
    <definedName name="Towels_Bath_Sheets">#REF!</definedName>
    <definedName name="TransitCalendar">#REF!</definedName>
    <definedName name="TransitOTBWeeks">#REF!</definedName>
    <definedName name="UNIT">[3]Sheet1!$EF$2:$EF$3</definedName>
    <definedName name="Upload">'[2]Hardline Drop down'!$E$5</definedName>
    <definedName name="VALENCESA1">[1]!Table1[[#All],[PANEL]]</definedName>
    <definedName name="VALENCESS">[1]!Table1[[#All],[N/A]]</definedName>
    <definedName name="VASE">#REF!</definedName>
    <definedName name="VendorType">'[2]Hardline Drop down'!$F$5:$F$8</definedName>
    <definedName name="VOTIVETEALIGHTCANDLES">#REF!</definedName>
    <definedName name="WALLDECOR">[1]!Table1[VALENCES]</definedName>
    <definedName name="WALLDECORA1">#REF!</definedName>
    <definedName name="WALLDECORA2">#REF!</definedName>
    <definedName name="WALLDECORSILHOUETTE">[1]!Table1[[#All],[BEDDING SETS]]</definedName>
    <definedName name="WAXMELTSTARTS">#REF!</definedName>
    <definedName name="WAXMELTWARMERS">#REF!</definedName>
    <definedName name="Window_Treatments_Hardware_Accessories">#REF!</definedName>
    <definedName name="Window_Treatments_Hardware_Accessories.">#REF!</definedName>
    <definedName name="WINDOWTREATMENTS">[1]!Table1[[#All],[VALENCES]]</definedName>
    <definedName name="wood">[3]Sheet1!$EG$2:$EG$3</definedName>
    <definedName name="WREATH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" i="5" l="1"/>
  <c r="AX2" i="5"/>
  <c r="AR2" i="5"/>
  <c r="AP2" i="5"/>
  <c r="BN2" i="5" l="1"/>
  <c r="BM2" i="5"/>
  <c r="BL2" i="5"/>
  <c r="BI2" i="5"/>
  <c r="BC2" i="5"/>
  <c r="AU2" i="5"/>
  <c r="AN2" i="5"/>
  <c r="AK2" i="5"/>
  <c r="AD2" i="5"/>
  <c r="AF2" i="5" s="1"/>
  <c r="BD2" i="5" l="1"/>
  <c r="AH2" i="5"/>
  <c r="AL2" i="5" s="1"/>
  <c r="BE2" i="5" l="1"/>
  <c r="BF2" i="5"/>
  <c r="BK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9315F28C-43F9-4811-B159-7B3886A18EBE}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 xr:uid="{849703BA-8669-4E81-A763-ADDAE7EBEB15}">
      <text>
        <r>
          <rPr>
            <sz val="11"/>
            <rFont val="Calibri"/>
            <family val="2"/>
          </rPr>
          <t>[JLA Domestic Price]*[Rebate %]</t>
        </r>
      </text>
    </comment>
    <comment ref="AU1" authorId="0" shapeId="0" xr:uid="{14412801-859E-40FD-8076-575883467374}">
      <text>
        <r>
          <rPr>
            <sz val="11"/>
            <rFont val="Calibri"/>
            <family val="2"/>
          </rPr>
          <t>[JLA Domestic Price]*[Load 1 %]</t>
        </r>
      </text>
    </comment>
    <comment ref="AX1" authorId="0" shapeId="0" xr:uid="{431A13B9-D9F7-4905-9936-C2E7114BDCB4}">
      <text>
        <r>
          <rPr>
            <sz val="11"/>
            <rFont val="Calibri"/>
            <family val="2"/>
          </rPr>
          <t>[JLA Domestic Price]*[Load 2 %]</t>
        </r>
      </text>
    </comment>
    <comment ref="BA1" authorId="0" shapeId="0" xr:uid="{BAFC44BC-EB16-4E2F-A617-7946B2701F22}">
      <text>
        <r>
          <rPr>
            <sz val="11"/>
            <rFont val="Calibri"/>
            <family val="2"/>
          </rPr>
          <t>[JLA Domestic Price]*[Load 3 %]</t>
        </r>
      </text>
    </comment>
    <comment ref="BC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BD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E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 xr:uid="{EFC6AD93-68A8-4EC3-A92D-B7995915D0E0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K1" authorId="0" shapeId="0" xr:uid="{C4A13C34-6239-4C8D-927C-3C5AAE5E08B8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1E8D4F13-1A5F-43E5-8523-73D55DB938E2}">
      <text>
        <r>
          <rPr>
            <sz val="11"/>
            <rFont val="Calibri"/>
            <family val="2"/>
          </rPr>
          <t>[JLA Domestic Price]*[Total Quantity]</t>
        </r>
      </text>
    </comment>
    <comment ref="BM1" authorId="0" shapeId="0" xr:uid="{B49F44F6-C5DC-410F-89ED-D2A91BD5E8A1}">
      <text>
        <r>
          <rPr>
            <sz val="11"/>
            <rFont val="Calibri"/>
            <family val="2"/>
          </rPr>
          <t>[Suggested Retail price]*[Total Quantity]</t>
        </r>
      </text>
    </comment>
    <comment ref="BN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<sst xmlns="http://schemas.openxmlformats.org/spreadsheetml/2006/main" count="82" uniqueCount="81">
  <si>
    <t>Brand</t>
  </si>
  <si>
    <t>Package Type</t>
  </si>
  <si>
    <t>Photography</t>
  </si>
  <si>
    <t>Licensor</t>
  </si>
  <si>
    <t>Normal</t>
  </si>
  <si>
    <t>Natori</t>
  </si>
  <si>
    <t>Natori 7%</t>
  </si>
  <si>
    <t>Shower Curtain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</si>
  <si>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</si>
  <si>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</si>
  <si>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</si>
  <si>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</si>
  <si>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</si>
  <si>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</si>
  <si>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</si>
  <si>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</si>
  <si>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</si>
  <si>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</si>
  <si>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</si>
  <si>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</si>
  <si>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</si>
  <si>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</si>
  <si>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</si>
  <si>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</si>
  <si>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</si>
  <si>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</si>
  <si>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</si>
  <si>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</si>
  <si>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</si>
  <si>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</si>
  <si>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</si>
  <si>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</si>
  <si>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</si>
  <si>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</si>
  <si>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</si>
  <si>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</si>
  <si>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</si>
  <si>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</si>
  <si>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</si>
  <si>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</si>
  <si>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</si>
  <si>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</si>
  <si>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</si>
  <si>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</si>
  <si>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</si>
  <si>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</si>
  <si>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</si>
  <si>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</si>
  <si>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</si>
  <si>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</si>
  <si>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</si>
  <si>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Total Quantity</t>
  </si>
  <si>
    <t>Total Cost</t>
  </si>
  <si>
    <t>Total Sales</t>
  </si>
  <si>
    <t>Retailer Selling Price Total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</si>
  <si>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</si>
  <si>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</si>
  <si>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</si>
  <si>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</si>
  <si>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</si>
  <si>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</si>
  <si>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</si>
  <si>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Royalty %</t>
  </si>
  <si>
    <t>Royalty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</si>
  <si>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</si>
  <si>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</si>
  <si>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</si>
  <si>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</si>
  <si>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</si>
  <si>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</si>
  <si>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</si>
  <si>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</si>
  <si>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Material-Short</t>
  </si>
  <si>
    <t>Taupe/Ivory</t>
  </si>
  <si>
    <t>72X72"</t>
  </si>
  <si>
    <t>50:50 CT Tencel YD Jacq (60x30/188x100) (175~185 GSM)</t>
  </si>
  <si>
    <t xml:space="preserve">Mito </t>
  </si>
  <si>
    <t>SHOWER Curtain</t>
  </si>
  <si>
    <t>50% cotton 50% tencel</t>
  </si>
  <si>
    <t>6303.91.0010</t>
  </si>
  <si>
    <t>NA70-3505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</si>
</sst>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&quot;$&quot;#,##0.00"/>
    <numFmt numFmtId="180" formatCode="[$$-409]#,##0.00;\-[$$-409]#,##0.00"/>
    <numFmt numFmtId="181" formatCode="_(* #,##0_);_(* \(#,##0\);_(* &quot;-&quot;??_);_(@_)"/>
    <numFmt numFmtId="182" formatCode="0.0%"/>
    <numFmt numFmtId="183" formatCode="0.0"/>
    <numFmt numFmtId="184" formatCode="0.000"/>
    <numFmt numFmtId="191" formatCode="[$-409]d\-mmm;@"/>
    <numFmt numFmtId="192" formatCode="_ &quot;￥&quot;* #,##0.00_ ;_ &quot;￥&quot;* \-#,##0.00_ ;_ &quot;￥&quot;* &quot;-&quot;??_ ;_ @_ "/>
  </numFmts>
  <fonts count="15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name val="Calibri"/>
      <family val="2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1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180" fontId="4" fillId="0" borderId="0"/>
    <xf numFmtId="0" fontId="11" fillId="0" borderId="0"/>
    <xf numFmtId="180" fontId="9" fillId="0" borderId="0"/>
    <xf numFmtId="180" fontId="4" fillId="0" borderId="0"/>
    <xf numFmtId="0" fontId="4" fillId="0" borderId="0"/>
    <xf numFmtId="0" fontId="12" fillId="0" borderId="0"/>
    <xf numFmtId="0" fontId="13" fillId="0" borderId="0">
      <alignment vertical="center"/>
    </xf>
    <xf numFmtId="191" fontId="4" fillId="0" borderId="0"/>
    <xf numFmtId="180" fontId="4" fillId="0" borderId="0"/>
    <xf numFmtId="180" fontId="4" fillId="0" borderId="0"/>
    <xf numFmtId="9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4" fillId="0" borderId="0"/>
    <xf numFmtId="9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0" fillId="0" borderId="0"/>
  </cellStyleXfs>
  <cellXfs count="55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9" fontId="2" fillId="7" borderId="2" xfId="0" applyNumberFormat="1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8" fillId="0" borderId="1" xfId="1" applyNumberFormat="1" applyFont="1" applyBorder="1" applyAlignment="1">
      <alignment wrapText="1"/>
    </xf>
    <xf numFmtId="1" fontId="8" fillId="0" borderId="1" xfId="1" applyNumberFormat="1" applyFont="1" applyBorder="1" applyAlignment="1">
      <alignment wrapText="1"/>
    </xf>
    <xf numFmtId="179" fontId="8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9" fontId="8" fillId="6" borderId="1" xfId="1" applyNumberFormat="1" applyFont="1" applyFill="1" applyBorder="1" applyAlignment="1">
      <alignment wrapText="1"/>
    </xf>
    <xf numFmtId="179" fontId="6" fillId="0" borderId="1" xfId="1" applyNumberFormat="1" applyFont="1" applyBorder="1" applyAlignment="1">
      <alignment wrapText="1"/>
    </xf>
    <xf numFmtId="179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9" fontId="6" fillId="8" borderId="1" xfId="1" applyNumberFormat="1" applyFont="1" applyFill="1" applyBorder="1" applyAlignment="1">
      <alignment wrapText="1"/>
    </xf>
    <xf numFmtId="179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80" fontId="0" fillId="0" borderId="1" xfId="0" applyNumberFormat="1" applyBorder="1"/>
    <xf numFmtId="0" fontId="0" fillId="0" borderId="1" xfId="0" applyBorder="1" applyAlignment="1">
      <alignment horizontal="center"/>
    </xf>
    <xf numFmtId="179" fontId="0" fillId="0" borderId="2" xfId="0" applyNumberFormat="1" applyBorder="1"/>
    <xf numFmtId="179" fontId="0" fillId="0" borderId="1" xfId="0" applyNumberFormat="1" applyBorder="1"/>
    <xf numFmtId="2" fontId="0" fillId="2" borderId="1" xfId="0" applyNumberFormat="1" applyFill="1" applyBorder="1"/>
    <xf numFmtId="1" fontId="0" fillId="2" borderId="1" xfId="0" applyNumberFormat="1" applyFill="1" applyBorder="1"/>
    <xf numFmtId="179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81" fontId="5" fillId="0" borderId="1" xfId="6" applyNumberFormat="1" applyFont="1" applyFill="1" applyBorder="1" applyAlignment="1">
      <alignment horizontal="center" vertical="center" wrapText="1"/>
    </xf>
    <xf numFmtId="3" fontId="0" fillId="0" borderId="1" xfId="0" applyNumberFormat="1" applyBorder="1"/>
    <xf numFmtId="182" fontId="0" fillId="0" borderId="1" xfId="0" applyNumberFormat="1" applyBorder="1"/>
    <xf numFmtId="1" fontId="0" fillId="0" borderId="1" xfId="0" applyNumberFormat="1" applyBorder="1"/>
    <xf numFmtId="2" fontId="6" fillId="0" borderId="1" xfId="1" applyNumberFormat="1" applyFont="1" applyBorder="1" applyAlignment="1">
      <alignment wrapText="1"/>
    </xf>
    <xf numFmtId="183" fontId="2" fillId="0" borderId="1" xfId="0" applyNumberFormat="1" applyFont="1" applyBorder="1" applyAlignment="1">
      <alignment horizontal="center" wrapText="1"/>
    </xf>
    <xf numFmtId="183" fontId="0" fillId="0" borderId="1" xfId="0" applyNumberFormat="1" applyBorder="1"/>
    <xf numFmtId="183" fontId="0" fillId="0" borderId="0" xfId="0" applyNumberFormat="1" applyAlignment="1">
      <alignment wrapText="1"/>
    </xf>
    <xf numFmtId="2" fontId="2" fillId="0" borderId="1" xfId="0" applyNumberFormat="1" applyFont="1" applyBorder="1" applyAlignment="1">
      <alignment wrapText="1"/>
    </xf>
    <xf numFmtId="184" fontId="8" fillId="0" borderId="1" xfId="1" applyNumberFormat="1" applyFont="1" applyBorder="1" applyAlignment="1">
      <alignment wrapText="1"/>
    </xf>
    <xf numFmtId="184" fontId="0" fillId="2" borderId="1" xfId="0" applyNumberFormat="1" applyFill="1" applyBorder="1"/>
    <xf numFmtId="184" fontId="0" fillId="0" borderId="0" xfId="0" applyNumberFormat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4" fillId="6" borderId="1" xfId="0" applyFont="1" applyFill="1" applyBorder="1"/>
  </cellXfs>
  <cellStyles count="28">
    <cellStyle name="_ET_STYLE_NoName_00_" xfId="15" xr:uid="{80D0FD97-3D7F-4003-B103-D6FA6AE06238}"/>
    <cellStyle name="_ET_STYLE_NoName_00_ 2" xfId="16" xr:uid="{39D73CEA-4D0D-4A0E-98FA-22E66EE1FEC9}"/>
    <cellStyle name="_ET_STYLE_NoName_00_ 2 2 2" xfId="20" xr:uid="{E0357990-19FC-4CFC-BE3F-C4CE04B39E26}"/>
    <cellStyle name="_Spr NYM BBB Bath Accessory Quote  - Heather updated 033111 xls" xfId="21" xr:uid="{7E4B18EC-B6B4-4001-9C91-A64D1091B7C6}"/>
    <cellStyle name="Comma 5" xfId="6" xr:uid="{214E895C-E08B-4D4A-929F-E529946AC668}"/>
    <cellStyle name="Comma 6" xfId="26" xr:uid="{1BE22BB3-F9C4-443C-8F9D-E4DF0939097F}"/>
    <cellStyle name="Currency 2" xfId="8" xr:uid="{63B983C1-6BEA-4C34-8E0A-A48847DC1245}"/>
    <cellStyle name="Currency 2 2" xfId="10" xr:uid="{DF54E32E-1CA1-44B2-A642-EFFAE522ED66}"/>
    <cellStyle name="Currency_BBB Fall 11 Bath Coordinates Commitment Sheet070511" xfId="23" xr:uid="{DF616D47-D4B4-4E45-9CE0-7E8CF32CBE4E}"/>
    <cellStyle name="Normal 2" xfId="4" xr:uid="{7DCAA5FD-EA4B-42A1-8489-4FAC79BED569}"/>
    <cellStyle name="Normal 2 18 2" xfId="1" xr:uid="{1BA08453-9F65-454B-A4A0-7177E70831F2}"/>
    <cellStyle name="Normal 2 32" xfId="17" xr:uid="{0110AE6F-2F01-410B-9914-7B2A3215061B}"/>
    <cellStyle name="Normal 3" xfId="7" xr:uid="{76BDDBE9-3552-4ED2-BEC9-73E6697DC771}"/>
    <cellStyle name="Normal 4" xfId="13" xr:uid="{232B1D84-678A-4779-8F86-7EEB77EDFF19}"/>
    <cellStyle name="Normal 65" xfId="18" xr:uid="{AEB329E6-B27E-4738-8BB9-241AA81A2C97}"/>
    <cellStyle name="Normal 71" xfId="27" xr:uid="{E688D054-333E-4FE5-8CBB-DAAB30AAB6D5}"/>
    <cellStyle name="Normal 9" xfId="14" xr:uid="{341BE3B6-EA74-4143-BABF-D9F229D49167}"/>
    <cellStyle name="Percent 2" xfId="5" xr:uid="{03D1C999-4950-4181-BE4E-A215D8708A70}"/>
    <cellStyle name="Percent 3" xfId="9" xr:uid="{F66A1223-CE6D-4D26-8EDA-B016DC03955A}"/>
    <cellStyle name="Percent 4" xfId="25" xr:uid="{7F805DD0-1A3C-4798-99DD-2E9153EB33A5}"/>
    <cellStyle name="Percent 5" xfId="22" xr:uid="{F447A689-65CC-4EAB-B3DD-E19212C59BDB}"/>
    <cellStyle name="Style 1" xfId="3" xr:uid="{F4609D05-B161-47A5-8040-F8D4BA086F06}"/>
    <cellStyle name="常规" xfId="0" builtinId="0"/>
    <cellStyle name="样式 1" xfId="12" xr:uid="{2656C367-D938-467D-A685-7FB85DB03685}"/>
    <cellStyle name="样式 1 2" xfId="2" xr:uid="{DC9B73B6-A1E9-48DB-83A0-64D6E1D16DDF}"/>
    <cellStyle name="样式 1 34" xfId="11" xr:uid="{DDEA1C35-D8D3-465F-AC14-4AD93416AA7F}"/>
    <cellStyle name="样式 1 35" xfId="24" xr:uid="{B96A480B-64B3-4A1B-9007-364DACBD6F79}"/>
    <cellStyle name="样式 1 4" xfId="19" xr:uid="{E218EFB7-CB3F-40F4-A787-3D39964B9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nhas/AppData/Local/Microsoft/Windows/INetCache/Content.Outlook/VJ2E5VPJ/FA20%20BIG%20ONE%20JERSE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VD/AppData/Local/Microsoft/Windows/Temporary%20Internet%20Files/Content.Outlook/UNTFDTPU/ITP%20-%20SP%20PROMO%205PC%20COMF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MISSES\801\ZELLERS\F97\F7-1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TRACKING\WENDY\APPROVA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Inf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Mapping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UNIQUE ATTR 2"/>
      <sheetName val="Sheet1"/>
    </sheetNames>
    <sheetDataSet>
      <sheetData sheetId="0"/>
      <sheetData sheetId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sheetPr>
    <tabColor rgb="FF00B0F0"/>
  </sheetPr>
  <dimension ref="A1:BO2"/>
  <sheetViews>
    <sheetView tabSelected="1" topLeftCell="AR1" zoomScale="99" zoomScaleNormal="99" workbookViewId="0">
      <selection activeCell="AZ9" sqref="AZ9"/>
    </sheetView>
  </sheetViews>
  <sheetFormatPr defaultColWidth="9.140625" defaultRowHeight="15" x14ac:dyDescent="0.25"/>
  <cols>
    <col min="1" max="1" width="10.140625" style="3" customWidth="1"/>
    <col min="2" max="2" width="7.140625" style="2" customWidth="1"/>
    <col min="3" max="3" width="8.42578125" style="2" customWidth="1"/>
    <col min="4" max="4" width="7.85546875" style="2" customWidth="1"/>
    <col min="5" max="5" width="9" style="2" customWidth="1"/>
    <col min="6" max="6" width="11.28515625" style="2" customWidth="1"/>
    <col min="7" max="7" width="9.140625" style="2" customWidth="1"/>
    <col min="8" max="9" width="7.42578125" style="2" customWidth="1"/>
    <col min="10" max="10" width="8.5703125" style="2" customWidth="1"/>
    <col min="11" max="11" width="8.42578125" style="52" customWidth="1"/>
    <col min="12" max="12" width="7" style="2" customWidth="1"/>
    <col min="13" max="13" width="6.140625" style="2" customWidth="1"/>
    <col min="14" max="15" width="11.7109375" style="2" customWidth="1"/>
    <col min="16" max="17" width="8.85546875" style="2" customWidth="1"/>
    <col min="18" max="18" width="8.140625" style="4" customWidth="1"/>
    <col min="19" max="19" width="8.5703125" style="4" customWidth="1"/>
    <col min="20" max="21" width="9.42578125" style="2" customWidth="1"/>
    <col min="22" max="22" width="8.140625" style="47" customWidth="1"/>
    <col min="23" max="23" width="8.7109375" style="47" customWidth="1"/>
    <col min="24" max="24" width="8.5703125" style="47" customWidth="1"/>
    <col min="25" max="25" width="8.140625" style="47" customWidth="1"/>
    <col min="26" max="26" width="8.7109375" style="47" customWidth="1"/>
    <col min="27" max="27" width="7.140625" style="47" customWidth="1"/>
    <col min="28" max="28" width="9" style="5" customWidth="1"/>
    <col min="29" max="29" width="6.28515625" style="6" customWidth="1"/>
    <col min="30" max="30" width="10" style="51" customWidth="1"/>
    <col min="31" max="31" width="10" style="5" customWidth="1"/>
    <col min="32" max="32" width="9.85546875" style="6" customWidth="1"/>
    <col min="33" max="33" width="7.85546875" style="2" customWidth="1"/>
    <col min="34" max="34" width="8.85546875" style="4" customWidth="1"/>
    <col min="35" max="35" width="7.85546875" style="2" customWidth="1"/>
    <col min="36" max="36" width="8.42578125" style="7" customWidth="1"/>
    <col min="37" max="37" width="9" style="4" customWidth="1"/>
    <col min="38" max="38" width="8.42578125" style="4" customWidth="1"/>
    <col min="39" max="39" width="7.85546875" style="7" customWidth="1"/>
    <col min="40" max="40" width="5.85546875" style="4" customWidth="1"/>
    <col min="41" max="41" width="8.140625" style="7" customWidth="1"/>
    <col min="42" max="42" width="9.28515625" style="4" customWidth="1"/>
    <col min="43" max="43" width="8.140625" style="7" customWidth="1"/>
    <col min="44" max="44" width="9.28515625" style="4" customWidth="1"/>
    <col min="45" max="45" width="7.85546875" style="4" customWidth="1"/>
    <col min="46" max="46" width="8.140625" style="7" customWidth="1"/>
    <col min="47" max="48" width="9.28515625" style="4" customWidth="1"/>
    <col min="49" max="49" width="11.5703125" style="7" customWidth="1"/>
    <col min="50" max="50" width="10.85546875" style="4" customWidth="1"/>
    <col min="51" max="51" width="9.28515625" style="4" customWidth="1"/>
    <col min="52" max="52" width="11.5703125" style="7" customWidth="1"/>
    <col min="53" max="53" width="10.85546875" style="4" customWidth="1"/>
    <col min="54" max="54" width="11.5703125" style="7" customWidth="1"/>
    <col min="55" max="55" width="10.85546875" style="4" customWidth="1"/>
    <col min="56" max="56" width="7.85546875" style="4" customWidth="1"/>
    <col min="57" max="57" width="9.5703125" style="4" customWidth="1"/>
    <col min="58" max="58" width="10.140625" style="4" customWidth="1"/>
    <col min="59" max="59" width="12.140625" style="4" customWidth="1"/>
    <col min="60" max="60" width="9.140625" style="2" customWidth="1"/>
    <col min="61" max="62" width="9.140625" style="2"/>
    <col min="63" max="63" width="12.85546875" style="4" customWidth="1"/>
    <col min="64" max="64" width="10.42578125" style="4" customWidth="1"/>
    <col min="65" max="65" width="11.85546875" style="4" customWidth="1"/>
    <col min="66" max="66" width="9.140625" style="2"/>
    <col min="67" max="67" width="9.140625" style="5"/>
    <col min="68" max="16384" width="9.140625" style="2"/>
  </cols>
  <sheetData>
    <row r="1" spans="1:67" ht="68.099999999999994" customHeight="1" x14ac:dyDescent="0.25">
      <c r="A1" s="8" t="s">
        <v>9</v>
      </c>
      <c r="B1" s="8" t="s">
        <v>10</v>
      </c>
      <c r="C1" s="9" t="s">
        <v>11</v>
      </c>
      <c r="D1" s="10" t="s">
        <v>0</v>
      </c>
      <c r="E1" s="10" t="s">
        <v>3</v>
      </c>
      <c r="F1" s="11" t="s">
        <v>12</v>
      </c>
      <c r="G1" s="9" t="s">
        <v>13</v>
      </c>
      <c r="H1" s="12" t="s">
        <v>14</v>
      </c>
      <c r="I1" s="13" t="s">
        <v>15</v>
      </c>
      <c r="J1" s="12" t="s">
        <v>16</v>
      </c>
      <c r="K1" s="13" t="s">
        <v>72</v>
      </c>
      <c r="L1" s="12" t="s">
        <v>17</v>
      </c>
      <c r="M1" s="12" t="s">
        <v>18</v>
      </c>
      <c r="N1" s="9" t="s">
        <v>19</v>
      </c>
      <c r="O1" s="9" t="s">
        <v>20</v>
      </c>
      <c r="P1" s="9" t="s">
        <v>21</v>
      </c>
      <c r="Q1" s="13" t="s">
        <v>22</v>
      </c>
      <c r="R1" s="15" t="s">
        <v>24</v>
      </c>
      <c r="S1" s="14" t="s">
        <v>23</v>
      </c>
      <c r="T1" s="16" t="s">
        <v>1</v>
      </c>
      <c r="U1" s="8" t="s">
        <v>55</v>
      </c>
      <c r="V1" s="45" t="s">
        <v>56</v>
      </c>
      <c r="W1" s="45" t="s">
        <v>57</v>
      </c>
      <c r="X1" s="45" t="s">
        <v>58</v>
      </c>
      <c r="Y1" s="45" t="s">
        <v>25</v>
      </c>
      <c r="Z1" s="45" t="s">
        <v>26</v>
      </c>
      <c r="AA1" s="45" t="s">
        <v>27</v>
      </c>
      <c r="AB1" s="17" t="s">
        <v>28</v>
      </c>
      <c r="AC1" s="18" t="s">
        <v>29</v>
      </c>
      <c r="AD1" s="49" t="s">
        <v>30</v>
      </c>
      <c r="AE1" s="44" t="s">
        <v>60</v>
      </c>
      <c r="AF1" s="20" t="s">
        <v>31</v>
      </c>
      <c r="AG1" s="8" t="s">
        <v>32</v>
      </c>
      <c r="AH1" s="21" t="s">
        <v>33</v>
      </c>
      <c r="AI1" s="8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62</v>
      </c>
      <c r="AP1" s="21" t="s">
        <v>63</v>
      </c>
      <c r="AQ1" s="22" t="s">
        <v>64</v>
      </c>
      <c r="AR1" s="21" t="s">
        <v>65</v>
      </c>
      <c r="AS1" s="24" t="s">
        <v>40</v>
      </c>
      <c r="AT1" s="22" t="s">
        <v>41</v>
      </c>
      <c r="AU1" s="21" t="s">
        <v>42</v>
      </c>
      <c r="AV1" s="24" t="s">
        <v>66</v>
      </c>
      <c r="AW1" s="22" t="s">
        <v>67</v>
      </c>
      <c r="AX1" s="21" t="s">
        <v>68</v>
      </c>
      <c r="AY1" s="24" t="s">
        <v>69</v>
      </c>
      <c r="AZ1" s="22" t="s">
        <v>70</v>
      </c>
      <c r="BA1" s="21" t="s">
        <v>71</v>
      </c>
      <c r="BB1" s="22" t="s">
        <v>43</v>
      </c>
      <c r="BC1" s="21" t="s">
        <v>44</v>
      </c>
      <c r="BD1" s="21" t="s">
        <v>45</v>
      </c>
      <c r="BE1" s="25" t="s">
        <v>46</v>
      </c>
      <c r="BF1" s="26" t="s">
        <v>47</v>
      </c>
      <c r="BG1" s="27" t="s">
        <v>48</v>
      </c>
      <c r="BH1" s="28" t="s">
        <v>49</v>
      </c>
      <c r="BI1" s="26" t="s">
        <v>50</v>
      </c>
      <c r="BJ1" s="8" t="s">
        <v>51</v>
      </c>
      <c r="BK1" s="21" t="s">
        <v>52</v>
      </c>
      <c r="BL1" s="21" t="s">
        <v>53</v>
      </c>
      <c r="BM1" s="21" t="s">
        <v>54</v>
      </c>
      <c r="BN1" s="19" t="s">
        <v>61</v>
      </c>
      <c r="BO1" s="48" t="s">
        <v>59</v>
      </c>
    </row>
    <row r="2" spans="1:67" customFormat="1" ht="132" customHeight="1" x14ac:dyDescent="0.25">
      <c r="A2" s="31">
        <v>1</v>
      </c>
      <c r="B2" s="1"/>
      <c r="C2" s="1"/>
      <c r="D2" s="1" t="s">
        <v>5</v>
      </c>
      <c r="E2" s="1" t="s">
        <v>6</v>
      </c>
      <c r="F2" s="1" t="s">
        <v>7</v>
      </c>
      <c r="G2" s="30" t="s">
        <v>76</v>
      </c>
      <c r="H2" s="1" t="s">
        <v>77</v>
      </c>
      <c r="I2" s="1" t="s">
        <v>77</v>
      </c>
      <c r="J2" s="29" t="s">
        <v>75</v>
      </c>
      <c r="K2" s="53" t="s">
        <v>78</v>
      </c>
      <c r="L2" s="1" t="s">
        <v>74</v>
      </c>
      <c r="M2" s="1" t="s">
        <v>73</v>
      </c>
      <c r="N2" s="1"/>
      <c r="O2" s="54" t="s">
        <v>80</v>
      </c>
      <c r="P2" s="1"/>
      <c r="Q2" s="1" t="s">
        <v>8</v>
      </c>
      <c r="R2" s="33"/>
      <c r="S2" s="32">
        <v>13.9</v>
      </c>
      <c r="T2" s="1" t="s">
        <v>4</v>
      </c>
      <c r="U2" s="1"/>
      <c r="V2" s="46"/>
      <c r="W2" s="46"/>
      <c r="X2" s="46"/>
      <c r="Y2" s="46">
        <v>27</v>
      </c>
      <c r="Z2" s="46">
        <v>22</v>
      </c>
      <c r="AA2" s="46">
        <v>17</v>
      </c>
      <c r="AB2" s="39">
        <v>4</v>
      </c>
      <c r="AC2" s="40">
        <v>4</v>
      </c>
      <c r="AD2" s="50">
        <f>IF(Y2="","",Y2*Z2*AA2/1000000)</f>
        <v>0.01</v>
      </c>
      <c r="AE2" s="39">
        <v>56</v>
      </c>
      <c r="AF2" s="35">
        <f>IF(AC2="","",AE2/AD2*AC2)</f>
        <v>22400</v>
      </c>
      <c r="AG2" s="41">
        <v>3200</v>
      </c>
      <c r="AH2" s="36">
        <f>IF(ISERROR(AG2/AF2),"",AG2/AF2)</f>
        <v>0.14000000000000001</v>
      </c>
      <c r="AI2" s="30" t="s">
        <v>79</v>
      </c>
      <c r="AJ2" s="42">
        <v>0.29299999999999998</v>
      </c>
      <c r="AK2" s="36">
        <f t="shared" ref="AK2" si="0">IF(ISERROR(S2*AJ2),"",S2*AJ2)</f>
        <v>4.07</v>
      </c>
      <c r="AL2" s="36">
        <f t="shared" ref="AL2" si="1">IF(ISERROR(S2+AH2+AK2),"",S2+AH2+AK2)</f>
        <v>18.11</v>
      </c>
      <c r="AM2" s="37">
        <v>0.05</v>
      </c>
      <c r="AN2" s="36">
        <f t="shared" ref="AN2" si="2">IF(ISERROR(BG2*AM2),"",BG2*AM2)</f>
        <v>1.75</v>
      </c>
      <c r="AO2" s="37">
        <v>7.0000000000000007E-2</v>
      </c>
      <c r="AP2" s="36">
        <f>IF(ISERROR(BG2*AO2),"",BG2*AO2)</f>
        <v>2.4500000000000002</v>
      </c>
      <c r="AQ2" s="37">
        <v>0</v>
      </c>
      <c r="AR2" s="36">
        <f>IF(ISERROR(BG2*AQ2),"",BG2*AQ2)</f>
        <v>0</v>
      </c>
      <c r="AS2" s="33" t="s">
        <v>2</v>
      </c>
      <c r="AT2" s="37">
        <v>0</v>
      </c>
      <c r="AU2" s="36">
        <f t="shared" ref="AU2" si="3">IF(ISERROR(BG2*AT2),"",BG2*AT2)</f>
        <v>0</v>
      </c>
      <c r="AV2" s="33"/>
      <c r="AW2" s="37">
        <v>0</v>
      </c>
      <c r="AX2" s="36">
        <f>IF(ISERROR(BG2*AW2),"",BG2*AW2)</f>
        <v>0</v>
      </c>
      <c r="AY2" s="33"/>
      <c r="AZ2" s="37">
        <v>0</v>
      </c>
      <c r="BA2" s="36">
        <f>IF(ISERROR(BG2*AZ2),"",BG2*AZ2)</f>
        <v>0</v>
      </c>
      <c r="BB2" s="37">
        <v>0.1</v>
      </c>
      <c r="BC2" s="36">
        <f t="shared" ref="BC2" si="4">IF(ISERROR(BG2*BB2),"",BG2*BB2)</f>
        <v>3.5</v>
      </c>
      <c r="BD2" s="36">
        <f>IF(ISERROR(AN2+AP2+AR2+AU2+AX2+BA2+BC2),"",AN2+AP2+AR2+AU2+AX2+BA2+BC2)</f>
        <v>7.7</v>
      </c>
      <c r="BE2" s="36">
        <f t="shared" ref="BE2" si="5">IF(ISERROR(AL2+BD2),"",AL2+BD2)</f>
        <v>25.81</v>
      </c>
      <c r="BF2" s="38">
        <f t="shared" ref="BF2" si="6">IF(ISERROR((BG2-BE2)/BG2),"",(BG2-BE2)/BG2)</f>
        <v>0.2626</v>
      </c>
      <c r="BG2" s="33">
        <v>35</v>
      </c>
      <c r="BH2" s="33">
        <v>90</v>
      </c>
      <c r="BI2" s="38">
        <f>IF(ISERROR((BH2-BG2)/BH2),"",(BH2-BG2)/BH2)</f>
        <v>0.61109999999999998</v>
      </c>
      <c r="BJ2" s="43"/>
      <c r="BK2" s="36">
        <f>IF(ISERROR(BE2*BJ2),"",BE2*BJ2)</f>
        <v>0</v>
      </c>
      <c r="BL2" s="36">
        <f>IF(ISERROR(BG2*BJ2),"",BG2*BJ2)</f>
        <v>0</v>
      </c>
      <c r="BM2" s="36">
        <f>IF(ISERROR(BH2*BJ2),"",BH2*BJ2)</f>
        <v>0</v>
      </c>
      <c r="BN2" s="34" t="str">
        <f>IF(V2="","",V2*W2*X2/1000000/AC2*BJ2)</f>
        <v/>
      </c>
      <c r="BO2" s="39"/>
    </row>
  </sheetData>
  <sheetProtection insertRows="0" deleteRows="0" sort="0"/>
  <protectedRanges>
    <protectedRange sqref="BG3:BG244 BN2 AK2:AN2 BI2 AD2:AF2 AS2:AU244 L3:AN244 AH2 L2:N2 P2:U2 A2:J244 BB2:BF244" name="Range1"/>
    <protectedRange sqref="V2:AB2" name="Range1_2"/>
    <protectedRange sqref="AG2" name="Range1_3"/>
    <protectedRange sqref="AI2:AJ2" name="Range1_4"/>
    <protectedRange sqref="BH2" name="Range1_5"/>
    <protectedRange sqref="BJ2" name="Range1_6"/>
    <protectedRange sqref="AO2:AR206" name="Range1_1"/>
    <protectedRange sqref="AV2:BA206" name="Range1_7"/>
    <protectedRange sqref="K2:K247" name="Range1_1_1"/>
  </protectedRanges>
  <phoneticPr fontId="14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12BB014-14AC-453B-AA44-2CADCBEE0D59}">
          <x14:formula1>
            <xm:f>#REF!</xm:f>
          </x14:formula1>
          <xm:sqref>D2</xm:sqref>
        </x14:dataValidation>
        <x14:dataValidation type="list" allowBlank="1" showInputMessage="1" showErrorMessage="1" xr:uid="{9E62A3EE-200E-4143-85C1-FF0B561B0D2D}">
          <x14:formula1>
            <xm:f>#REF!</xm:f>
          </x14:formula1>
          <xm:sqref>T2</xm:sqref>
        </x14:dataValidation>
        <x14:dataValidation type="list" allowBlank="1" showInputMessage="1" showErrorMessage="1" xr:uid="{F9CB23A1-5AD9-4368-90FD-2EA7EA8C0F99}">
          <x14:formula1>
            <xm:f>#REF!</xm:f>
          </x14:formula1>
          <xm:sqref>E2</xm:sqref>
        </x14:dataValidation>
        <x14:dataValidation type="list" allowBlank="1" showInputMessage="1" showErrorMessage="1" xr:uid="{642E7A24-B50A-424F-9CDE-B1CBFCD55FE3}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2025-12-19T02:13:30Z</dcterms:modified>
</cp:coreProperties>
</file>