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368A33A-A03F-4BAF-9F9D-83FE6E907C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5" l="1"/>
  <c r="AJ4" i="5"/>
  <c r="AO2" i="5"/>
  <c r="AR3" i="5"/>
  <c r="AS3" i="5" s="1"/>
  <c r="AR4" i="5"/>
  <c r="AR5" i="5"/>
  <c r="AR6" i="5"/>
  <c r="AR7" i="5"/>
  <c r="AR8" i="5"/>
  <c r="AR2" i="5"/>
  <c r="AO3" i="5"/>
  <c r="AO4" i="5"/>
  <c r="AO5" i="5"/>
  <c r="AO6" i="5"/>
  <c r="AO7" i="5"/>
  <c r="AO8" i="5"/>
  <c r="AL3" i="5"/>
  <c r="AL4" i="5"/>
  <c r="AL5" i="5"/>
  <c r="AS5" i="5"/>
  <c r="AT5" i="5" s="1"/>
  <c r="AL6" i="5"/>
  <c r="AS6" i="5" s="1"/>
  <c r="AL7" i="5"/>
  <c r="AS7" i="5" s="1"/>
  <c r="AL8" i="5"/>
  <c r="AS8" i="5" s="1"/>
  <c r="AL2" i="5"/>
  <c r="AS2" i="5" s="1"/>
  <c r="AY8" i="5"/>
  <c r="AD8" i="5"/>
  <c r="AG8" i="5" s="1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Y3" i="5"/>
  <c r="AD3" i="5"/>
  <c r="AG3" i="5" s="1"/>
  <c r="AJ3" i="5"/>
  <c r="AY2" i="5"/>
  <c r="AD2" i="5"/>
  <c r="AG2" i="5"/>
  <c r="AJ2" i="5"/>
  <c r="AU5" i="5" l="1"/>
  <c r="AX5" i="5"/>
  <c r="AT8" i="5"/>
  <c r="AX8" i="5" s="1"/>
  <c r="AT3" i="5"/>
  <c r="AU3" i="5" s="1"/>
  <c r="AS4" i="5"/>
  <c r="AT7" i="5"/>
  <c r="AU7" i="5"/>
  <c r="AX7" i="5"/>
  <c r="AT2" i="5"/>
  <c r="AT6" i="5"/>
  <c r="AT4" i="5"/>
  <c r="AU8" i="5" l="1"/>
  <c r="AX3" i="5"/>
  <c r="AU2" i="5"/>
  <c r="AX2" i="5"/>
  <c r="AU4" i="5"/>
  <c r="AX4" i="5"/>
  <c r="AX6" i="5"/>
  <c r="AU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<sst xmlns="http://schemas.openxmlformats.org/spreadsheetml/2006/main" count="128" uniqueCount="86">
  <si>
    <t>Brand</t>
  </si>
  <si>
    <t>Package Type</t>
  </si>
  <si>
    <t>Licensor</t>
  </si>
  <si>
    <t>INK+IVY</t>
  </si>
  <si>
    <t>DUVET&amp;DUVET SET</t>
  </si>
  <si>
    <t>NORMAL PILLOW</t>
  </si>
  <si>
    <t>PILLOWCASE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</si>
  <si>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</si>
  <si>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</si>
  <si>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</si>
  <si>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</si>
  <si>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</si>
  <si>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</si>
  <si>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</si>
  <si>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</si>
  <si>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</si>
  <si>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</si>
  <si>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</si>
  <si>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</si>
  <si>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</si>
  <si>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</si>
  <si>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</si>
  <si>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</si>
  <si>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</si>
  <si>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</si>
  <si>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</si>
  <si>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</si>
  <si>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</si>
  <si>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</si>
  <si>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</si>
  <si>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</si>
  <si>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</si>
  <si>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</si>
  <si>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</si>
  <si>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</si>
  <si>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</si>
  <si>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</si>
  <si>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</si>
  <si>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</si>
  <si>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</si>
  <si>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</si>
  <si>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</si>
  <si>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</si>
  <si>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</si>
  <si>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</si>
  <si>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</si>
  <si>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</si>
  <si>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</si>
  <si>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</si>
  <si>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</si>
  <si>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</si>
  <si>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</si>
  <si>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</si>
  <si>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</si>
  <si>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</si>
  <si>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</si>
  <si>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</si>
  <si>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</si>
  <si>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3 pc Duvet Cover Set</t>
    <phoneticPr fontId="69" type="noConversion"/>
  </si>
  <si>
    <t>DC Set</t>
    <phoneticPr fontId="69" type="noConversion"/>
  </si>
  <si>
    <t>comforter set</t>
    <phoneticPr fontId="69" type="noConversion"/>
  </si>
  <si>
    <t>3 pc comforter set</t>
    <phoneticPr fontId="69" type="noConversion"/>
  </si>
  <si>
    <t>1 piece eruo</t>
    <phoneticPr fontId="69" type="noConversion"/>
  </si>
  <si>
    <t>euro</t>
    <phoneticPr fontId="69" type="noConversion"/>
  </si>
  <si>
    <t>cushion</t>
    <phoneticPr fontId="69" type="noConversion"/>
  </si>
  <si>
    <t>1 piece cushion</t>
    <phoneticPr fontId="69" type="noConversion"/>
  </si>
  <si>
    <t>Charlotte</t>
    <phoneticPr fontId="69" type="noConversion"/>
  </si>
  <si>
    <t xml:space="preserve">Comforter/sham front,  100% polyester waffle jacquard. Back, 100% polyester microfiber 85gsm solid. Filling: 240gsm 100%polyester. </t>
    <phoneticPr fontId="69" type="noConversion"/>
  </si>
  <si>
    <t>Duvet Cover/sham front, 100% polyester waffle jacquard. Back, 100% polyester microfiber 85gsm solid. Button closure.</t>
    <phoneticPr fontId="69" type="noConversion"/>
  </si>
  <si>
    <t>100% polyester</t>
    <phoneticPr fontId="69" type="noConversion"/>
  </si>
  <si>
    <t>100% polyester microfiber 85gsm</t>
    <phoneticPr fontId="69" type="noConversion"/>
  </si>
  <si>
    <t xml:space="preserve">100% polyester microfiber 85gsm with elastic emb on front. 100% polyester filling. </t>
    <phoneticPr fontId="69" type="noConversion"/>
  </si>
  <si>
    <t xml:space="preserve">100% polyester microfiber 85gsm with emb on front. 100% polyester filling. </t>
    <phoneticPr fontId="69" type="noConversion"/>
  </si>
  <si>
    <t>90''X90''/20''X26''(2)</t>
  </si>
  <si>
    <t>106''X90''/20''X36''(2)</t>
  </si>
  <si>
    <t>26 x 26" -1 pc</t>
  </si>
  <si>
    <t>18x18"-1pc</t>
  </si>
  <si>
    <t>12x18"-1pc</t>
  </si>
  <si>
    <t>White</t>
    <phoneticPr fontId="69" type="noConversion"/>
  </si>
  <si>
    <t>LC12-2211</t>
    <phoneticPr fontId="70" type="noConversion"/>
  </si>
  <si>
    <t>LC12-2212</t>
  </si>
  <si>
    <t>LC10-2213</t>
    <phoneticPr fontId="69" type="noConversion"/>
  </si>
  <si>
    <t>LC10-2214</t>
  </si>
  <si>
    <t>LC21-2215</t>
    <phoneticPr fontId="69" type="noConversion"/>
  </si>
  <si>
    <t>LC30-2216</t>
    <phoneticPr fontId="69" type="noConversion"/>
  </si>
  <si>
    <t>LC30-2217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</si>
</sst>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5" fillId="0" borderId="1" xfId="2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8"/>
  <sheetViews>
    <sheetView tabSelected="1" topLeftCell="A4" workbookViewId="0">
      <selection activeCell="P8" sqref="P2:P8"/>
    </sheetView>
  </sheetViews>
  <sheetFormatPr defaultColWidth="9.140625" defaultRowHeight="15"/>
  <cols>
    <col min="1" max="1" width="6.5703125" style="3" customWidth="1"/>
    <col min="2" max="2" width="7.140625" style="4" customWidth="1"/>
    <col min="3" max="3" width="8.42578125" style="4" customWidth="1"/>
    <col min="4" max="4" width="11.42578125" style="4" customWidth="1"/>
    <col min="5" max="5" width="12.5703125" style="4" customWidth="1"/>
    <col min="6" max="6" width="13.42578125" style="4" customWidth="1"/>
    <col min="7" max="7" width="7.5703125" style="4" customWidth="1"/>
    <col min="8" max="9" width="7.42578125" style="4" customWidth="1"/>
    <col min="10" max="10" width="8.5703125" style="4" customWidth="1"/>
    <col min="11" max="11" width="8.42578125" style="4" customWidth="1"/>
    <col min="12" max="12" width="7.28515625" style="2" customWidth="1"/>
    <col min="13" max="15" width="6.140625" style="4" customWidth="1"/>
    <col min="16" max="16" width="17.140625" style="4" customWidth="1"/>
    <col min="17" max="17" width="5.5703125" style="4" customWidth="1"/>
    <col min="18" max="18" width="9.28515625" style="4" customWidth="1"/>
    <col min="19" max="19" width="9.7109375" style="5" customWidth="1"/>
    <col min="20" max="20" width="8" style="41" customWidth="1"/>
    <col min="21" max="21" width="12" style="7" customWidth="1"/>
    <col min="22" max="22" width="8.5703125" style="7" customWidth="1"/>
    <col min="23" max="23" width="8" style="7" customWidth="1"/>
    <col min="24" max="24" width="9.28515625" style="4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6" customWidth="1"/>
    <col min="29" max="29" width="6.28515625" style="8" customWidth="1"/>
    <col min="30" max="30" width="10" style="44" customWidth="1"/>
    <col min="31" max="31" width="9.85546875" style="8" customWidth="1"/>
    <col min="32" max="32" width="7.85546875" style="4" customWidth="1"/>
    <col min="33" max="33" width="9" style="7" customWidth="1"/>
    <col min="34" max="34" width="7.85546875" style="4" customWidth="1"/>
    <col min="35" max="35" width="8.42578125" style="9" customWidth="1"/>
    <col min="36" max="36" width="9" style="7" customWidth="1"/>
    <col min="37" max="37" width="8" style="9" customWidth="1"/>
    <col min="38" max="38" width="6" style="7" customWidth="1"/>
    <col min="39" max="39" width="9.5703125" style="4" customWidth="1"/>
    <col min="40" max="40" width="9.5703125" style="9" customWidth="1"/>
    <col min="41" max="41" width="10" style="7" customWidth="1"/>
    <col min="42" max="42" width="9.5703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" style="9" customWidth="1"/>
    <col min="48" max="48" width="7.85546875" style="7" customWidth="1"/>
    <col min="49" max="49" width="9.5703125" style="7" customWidth="1"/>
    <col min="50" max="50" width="9.140625" style="4" customWidth="1"/>
    <col min="51" max="51" width="10" style="4" customWidth="1"/>
    <col min="52" max="52" width="9.140625" style="4"/>
    <col min="53" max="54" width="9.140625" style="7"/>
    <col min="55" max="16384" width="9.140625" style="4"/>
  </cols>
  <sheetData>
    <row r="1" spans="1:54" ht="68.099999999999994" customHeight="1">
      <c r="A1" s="12" t="s">
        <v>7</v>
      </c>
      <c r="B1" s="12" t="s">
        <v>8</v>
      </c>
      <c r="C1" s="39" t="s">
        <v>9</v>
      </c>
      <c r="D1" s="40" t="s">
        <v>0</v>
      </c>
      <c r="E1" s="40" t="s">
        <v>2</v>
      </c>
      <c r="F1" s="14" t="s">
        <v>46</v>
      </c>
      <c r="G1" s="39" t="s">
        <v>10</v>
      </c>
      <c r="H1" s="13" t="s">
        <v>11</v>
      </c>
      <c r="I1" s="13" t="s">
        <v>49</v>
      </c>
      <c r="J1" s="13" t="s">
        <v>12</v>
      </c>
      <c r="K1" s="13" t="s">
        <v>53</v>
      </c>
      <c r="L1" s="47" t="s">
        <v>57</v>
      </c>
      <c r="M1" s="13" t="s">
        <v>13</v>
      </c>
      <c r="N1" s="39" t="s">
        <v>52</v>
      </c>
      <c r="O1" s="39" t="s">
        <v>14</v>
      </c>
      <c r="P1" s="39" t="s">
        <v>15</v>
      </c>
      <c r="Q1" s="39" t="s">
        <v>16</v>
      </c>
      <c r="R1" s="13" t="s">
        <v>50</v>
      </c>
      <c r="S1" s="15" t="s">
        <v>17</v>
      </c>
      <c r="T1" s="48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2" t="s">
        <v>22</v>
      </c>
      <c r="Z1" s="42" t="s">
        <v>23</v>
      </c>
      <c r="AA1" s="42" t="s">
        <v>24</v>
      </c>
      <c r="AB1" s="20" t="s">
        <v>25</v>
      </c>
      <c r="AC1" s="21" t="s">
        <v>26</v>
      </c>
      <c r="AD1" s="45" t="s">
        <v>27</v>
      </c>
      <c r="AE1" s="22" t="s">
        <v>28</v>
      </c>
      <c r="AF1" s="12" t="s">
        <v>29</v>
      </c>
      <c r="AG1" s="23" t="s">
        <v>30</v>
      </c>
      <c r="AH1" s="12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19" t="s">
        <v>36</v>
      </c>
      <c r="AN1" s="24" t="s">
        <v>37</v>
      </c>
      <c r="AO1" s="23" t="s">
        <v>38</v>
      </c>
      <c r="AP1" s="19" t="s">
        <v>54</v>
      </c>
      <c r="AQ1" s="24" t="s">
        <v>55</v>
      </c>
      <c r="AR1" s="23" t="s">
        <v>56</v>
      </c>
      <c r="AS1" s="23" t="s">
        <v>39</v>
      </c>
      <c r="AT1" s="26" t="s">
        <v>40</v>
      </c>
      <c r="AU1" s="26" t="s">
        <v>41</v>
      </c>
      <c r="AV1" s="27" t="s">
        <v>42</v>
      </c>
      <c r="AW1" s="12" t="s">
        <v>43</v>
      </c>
      <c r="AX1" s="28" t="s">
        <v>44</v>
      </c>
      <c r="AY1" s="28" t="s">
        <v>45</v>
      </c>
      <c r="BA1" s="4"/>
      <c r="BB1" s="4"/>
    </row>
    <row r="2" spans="1:54" ht="60">
      <c r="A2" s="29">
        <v>1</v>
      </c>
      <c r="B2" s="30"/>
      <c r="C2" s="30"/>
      <c r="D2" s="1" t="s">
        <v>3</v>
      </c>
      <c r="E2" s="30"/>
      <c r="F2" s="30" t="s">
        <v>4</v>
      </c>
      <c r="G2" s="30" t="s">
        <v>66</v>
      </c>
      <c r="H2" s="30" t="s">
        <v>58</v>
      </c>
      <c r="I2" s="30" t="s">
        <v>59</v>
      </c>
      <c r="J2" s="49" t="s">
        <v>68</v>
      </c>
      <c r="K2" s="30" t="s">
        <v>69</v>
      </c>
      <c r="L2" s="50" t="s">
        <v>73</v>
      </c>
      <c r="M2" s="30" t="s">
        <v>78</v>
      </c>
      <c r="N2" s="30"/>
      <c r="O2" s="30"/>
      <c r="P2" s="51" t="s">
        <v>79</v>
      </c>
      <c r="Q2" s="30"/>
      <c r="R2" s="30" t="s">
        <v>48</v>
      </c>
      <c r="S2" s="31">
        <v>82.12</v>
      </c>
      <c r="T2" s="43">
        <v>8</v>
      </c>
      <c r="U2" s="33">
        <v>10.27</v>
      </c>
      <c r="V2" s="34">
        <v>10.27</v>
      </c>
      <c r="W2" s="10"/>
      <c r="X2" s="30"/>
      <c r="Y2" s="43"/>
      <c r="Z2" s="43"/>
      <c r="AA2" s="43"/>
      <c r="AB2" s="32">
        <v>2</v>
      </c>
      <c r="AC2" s="11">
        <v>2</v>
      </c>
      <c r="AD2" s="46" t="str">
        <f>IF(Y2="","",Y2*Z2*AA2/1000000)</f>
        <v/>
      </c>
      <c r="AE2" s="35"/>
      <c r="AF2" s="30">
        <v>5500</v>
      </c>
      <c r="AG2" s="36" t="str">
        <f>IF(ISERROR(AF2/AE2),"",AF2/AE2)</f>
        <v/>
      </c>
      <c r="AH2" s="30"/>
      <c r="AI2" s="37">
        <v>0.17</v>
      </c>
      <c r="AJ2" s="36">
        <f>IF(ISERROR(V2*AI2),"",V2*AI2)</f>
        <v>1.75</v>
      </c>
      <c r="AK2" s="37">
        <v>0</v>
      </c>
      <c r="AL2" s="36">
        <f t="shared" ref="AL2:AL8" si="0">IF(ISERROR(AV2*AK2),"",AV2*AK2)</f>
        <v>0</v>
      </c>
      <c r="AM2" s="30"/>
      <c r="AN2" s="37"/>
      <c r="AO2" s="36">
        <f>IF(ISERROR(AV2*AN2),"",AV2*AN2)</f>
        <v>0</v>
      </c>
      <c r="AP2" s="30"/>
      <c r="AQ2" s="37"/>
      <c r="AR2" s="36">
        <f>IF(ISERROR(AV2*AQ2),"",AV2*AQ2)</f>
        <v>0</v>
      </c>
      <c r="AS2" s="36">
        <f>IF(ISERROR(AL2+AO2+AR2),"",AL2+AO2+AR2)</f>
        <v>0</v>
      </c>
      <c r="AT2" s="36">
        <f t="shared" ref="AT2:AT8" si="1">IF(ISERROR(V2+AS2),"",V2+AS2)</f>
        <v>10.27</v>
      </c>
      <c r="AU2" s="38">
        <f>IF(ISERROR((AV2-AT2)/AV2),"",(AV2-AT2)/AV2)</f>
        <v>0.34589999999999999</v>
      </c>
      <c r="AV2" s="10">
        <v>15.7</v>
      </c>
      <c r="AW2" s="11">
        <v>360</v>
      </c>
      <c r="AX2" s="36">
        <f t="shared" ref="AX2:AX8" si="2">IF(ISERROR(AT2*AW2),"",AT2*AW2)</f>
        <v>3697.2</v>
      </c>
      <c r="AY2" s="36">
        <f t="shared" ref="AY2:AY8" si="3">IF(ISERROR(AV2*AW2),"",AV2*AW2)</f>
        <v>5652</v>
      </c>
      <c r="BA2" s="41"/>
      <c r="BB2" s="4"/>
    </row>
    <row r="3" spans="1:54" ht="60">
      <c r="A3" s="29">
        <v>2</v>
      </c>
      <c r="B3" s="30"/>
      <c r="C3" s="30"/>
      <c r="D3" s="1" t="s">
        <v>3</v>
      </c>
      <c r="E3" s="30"/>
      <c r="F3" s="30" t="s">
        <v>4</v>
      </c>
      <c r="G3" s="30" t="s">
        <v>66</v>
      </c>
      <c r="H3" s="30" t="s">
        <v>58</v>
      </c>
      <c r="I3" s="30" t="s">
        <v>59</v>
      </c>
      <c r="J3" s="49" t="s">
        <v>68</v>
      </c>
      <c r="K3" s="30" t="s">
        <v>69</v>
      </c>
      <c r="L3" s="50" t="s">
        <v>74</v>
      </c>
      <c r="M3" s="30" t="s">
        <v>78</v>
      </c>
      <c r="N3" s="30"/>
      <c r="O3" s="30"/>
      <c r="P3" s="51" t="s">
        <v>80</v>
      </c>
      <c r="Q3" s="30"/>
      <c r="R3" s="30" t="s">
        <v>48</v>
      </c>
      <c r="S3" s="31">
        <v>95.43</v>
      </c>
      <c r="T3" s="43">
        <v>8</v>
      </c>
      <c r="U3" s="33">
        <v>11.93</v>
      </c>
      <c r="V3" s="34">
        <v>11.93</v>
      </c>
      <c r="W3" s="10"/>
      <c r="X3" s="30"/>
      <c r="Y3" s="43"/>
      <c r="Z3" s="43"/>
      <c r="AA3" s="43"/>
      <c r="AB3" s="32">
        <v>2</v>
      </c>
      <c r="AC3" s="11">
        <v>2</v>
      </c>
      <c r="AD3" s="46" t="str">
        <f t="shared" ref="AD3:AD8" si="4">IF(Y3="","",Y3*Z3*AA3/1000000)</f>
        <v/>
      </c>
      <c r="AE3" s="35"/>
      <c r="AF3" s="30">
        <v>5500</v>
      </c>
      <c r="AG3" s="36" t="str">
        <f t="shared" ref="AG3:AG8" si="5">IF(ISERROR(AF3/AE3),"",AF3/AE3)</f>
        <v/>
      </c>
      <c r="AH3" s="30"/>
      <c r="AI3" s="37">
        <v>0.17</v>
      </c>
      <c r="AJ3" s="36">
        <f>IF(ISERROR(V3*AI3),"",V3*AI3)</f>
        <v>2.0299999999999998</v>
      </c>
      <c r="AK3" s="37">
        <v>0</v>
      </c>
      <c r="AL3" s="36">
        <f t="shared" si="0"/>
        <v>0</v>
      </c>
      <c r="AM3" s="30"/>
      <c r="AN3" s="37"/>
      <c r="AO3" s="36">
        <f t="shared" ref="AO3:AO8" si="6">IF(ISERROR(AV3*AN3),"",AV3*AN3)</f>
        <v>0</v>
      </c>
      <c r="AP3" s="30"/>
      <c r="AQ3" s="37"/>
      <c r="AR3" s="36">
        <f t="shared" ref="AR3:AR8" si="7">IF(ISERROR(AV3*AQ3),"",AV3*AQ3)</f>
        <v>0</v>
      </c>
      <c r="AS3" s="36">
        <f t="shared" ref="AS3:AS8" si="8">IF(ISERROR(AL3+AO3+AR3),"",AL3+AO3+AR3)</f>
        <v>0</v>
      </c>
      <c r="AT3" s="36">
        <f t="shared" si="1"/>
        <v>11.93</v>
      </c>
      <c r="AU3" s="38">
        <f t="shared" ref="AU3:AU8" si="9">IF(ISERROR((AV3-AT3)/AV3),"",(AV3-AT3)/AV3)</f>
        <v>0.32979999999999998</v>
      </c>
      <c r="AV3" s="10">
        <v>17.8</v>
      </c>
      <c r="AW3" s="11">
        <v>180</v>
      </c>
      <c r="AX3" s="36">
        <f t="shared" si="2"/>
        <v>2147.4</v>
      </c>
      <c r="AY3" s="36">
        <f t="shared" si="3"/>
        <v>3204</v>
      </c>
      <c r="BA3" s="41"/>
      <c r="BB3" s="4"/>
    </row>
    <row r="4" spans="1:54" ht="45">
      <c r="A4" s="29">
        <v>3</v>
      </c>
      <c r="B4" s="30"/>
      <c r="C4" s="30"/>
      <c r="D4" s="1" t="s">
        <v>3</v>
      </c>
      <c r="E4" s="30"/>
      <c r="F4" s="30" t="s">
        <v>51</v>
      </c>
      <c r="G4" s="30" t="s">
        <v>66</v>
      </c>
      <c r="H4" s="30" t="s">
        <v>61</v>
      </c>
      <c r="I4" s="30" t="s">
        <v>60</v>
      </c>
      <c r="J4" s="49" t="s">
        <v>67</v>
      </c>
      <c r="K4" s="30" t="s">
        <v>69</v>
      </c>
      <c r="L4" s="50" t="s">
        <v>73</v>
      </c>
      <c r="M4" s="30" t="s">
        <v>78</v>
      </c>
      <c r="N4" s="30"/>
      <c r="O4" s="30"/>
      <c r="P4" s="51" t="s">
        <v>81</v>
      </c>
      <c r="Q4" s="30"/>
      <c r="R4" s="30" t="s">
        <v>48</v>
      </c>
      <c r="S4" s="31">
        <v>115.55</v>
      </c>
      <c r="T4" s="43">
        <v>8</v>
      </c>
      <c r="U4" s="33">
        <v>14.44</v>
      </c>
      <c r="V4" s="34">
        <v>14.44</v>
      </c>
      <c r="W4" s="10"/>
      <c r="X4" s="30"/>
      <c r="Y4" s="43"/>
      <c r="Z4" s="43"/>
      <c r="AA4" s="43"/>
      <c r="AB4" s="32">
        <v>2</v>
      </c>
      <c r="AC4" s="11">
        <v>1</v>
      </c>
      <c r="AD4" s="46" t="str">
        <f t="shared" si="4"/>
        <v/>
      </c>
      <c r="AE4" s="35"/>
      <c r="AF4" s="30">
        <v>5500</v>
      </c>
      <c r="AG4" s="36" t="str">
        <f t="shared" si="5"/>
        <v/>
      </c>
      <c r="AH4" s="30"/>
      <c r="AI4" s="37">
        <v>0.14000000000000001</v>
      </c>
      <c r="AJ4" s="36">
        <f t="shared" ref="AJ4:AJ8" si="10">IF(ISERROR(V4*AI4),"",V4*AI4)</f>
        <v>2.02</v>
      </c>
      <c r="AK4" s="37">
        <v>0</v>
      </c>
      <c r="AL4" s="36">
        <f t="shared" si="0"/>
        <v>0</v>
      </c>
      <c r="AM4" s="30"/>
      <c r="AN4" s="37"/>
      <c r="AO4" s="36">
        <f t="shared" si="6"/>
        <v>0</v>
      </c>
      <c r="AP4" s="30"/>
      <c r="AQ4" s="37"/>
      <c r="AR4" s="36">
        <f t="shared" si="7"/>
        <v>0</v>
      </c>
      <c r="AS4" s="36">
        <f t="shared" si="8"/>
        <v>0</v>
      </c>
      <c r="AT4" s="36">
        <f t="shared" si="1"/>
        <v>14.44</v>
      </c>
      <c r="AU4" s="38">
        <f t="shared" si="9"/>
        <v>0.28870000000000001</v>
      </c>
      <c r="AV4" s="10">
        <v>20.3</v>
      </c>
      <c r="AW4" s="11">
        <v>360</v>
      </c>
      <c r="AX4" s="36">
        <f t="shared" si="2"/>
        <v>5198.3999999999996</v>
      </c>
      <c r="AY4" s="36">
        <f t="shared" si="3"/>
        <v>7308</v>
      </c>
      <c r="BA4" s="41"/>
      <c r="BB4" s="4"/>
    </row>
    <row r="5" spans="1:54" ht="45">
      <c r="A5" s="29">
        <v>4</v>
      </c>
      <c r="B5" s="30"/>
      <c r="C5" s="30"/>
      <c r="D5" s="1" t="s">
        <v>3</v>
      </c>
      <c r="E5" s="30"/>
      <c r="F5" s="30" t="s">
        <v>51</v>
      </c>
      <c r="G5" s="30" t="s">
        <v>66</v>
      </c>
      <c r="H5" s="30" t="s">
        <v>61</v>
      </c>
      <c r="I5" s="30" t="s">
        <v>60</v>
      </c>
      <c r="J5" s="49" t="s">
        <v>67</v>
      </c>
      <c r="K5" s="30" t="s">
        <v>69</v>
      </c>
      <c r="L5" s="50" t="s">
        <v>74</v>
      </c>
      <c r="M5" s="30" t="s">
        <v>78</v>
      </c>
      <c r="N5" s="30"/>
      <c r="O5" s="30"/>
      <c r="P5" s="51" t="s">
        <v>82</v>
      </c>
      <c r="Q5" s="30"/>
      <c r="R5" s="30" t="s">
        <v>48</v>
      </c>
      <c r="S5" s="31">
        <v>133.06</v>
      </c>
      <c r="T5" s="43">
        <v>8</v>
      </c>
      <c r="U5" s="33">
        <v>16.63</v>
      </c>
      <c r="V5" s="34">
        <v>16.63</v>
      </c>
      <c r="W5" s="10"/>
      <c r="X5" s="30"/>
      <c r="Y5" s="43"/>
      <c r="Z5" s="43"/>
      <c r="AA5" s="43"/>
      <c r="AB5" s="32">
        <v>2</v>
      </c>
      <c r="AC5" s="11">
        <v>1</v>
      </c>
      <c r="AD5" s="46" t="str">
        <f t="shared" si="4"/>
        <v/>
      </c>
      <c r="AE5" s="35"/>
      <c r="AF5" s="30">
        <v>5500</v>
      </c>
      <c r="AG5" s="36" t="str">
        <f t="shared" si="5"/>
        <v/>
      </c>
      <c r="AH5" s="30"/>
      <c r="AI5" s="37">
        <v>0.14000000000000001</v>
      </c>
      <c r="AJ5" s="36">
        <f t="shared" si="10"/>
        <v>2.33</v>
      </c>
      <c r="AK5" s="37">
        <v>0</v>
      </c>
      <c r="AL5" s="36">
        <f t="shared" si="0"/>
        <v>0</v>
      </c>
      <c r="AM5" s="30"/>
      <c r="AN5" s="37"/>
      <c r="AO5" s="36">
        <f t="shared" si="6"/>
        <v>0</v>
      </c>
      <c r="AP5" s="30"/>
      <c r="AQ5" s="37"/>
      <c r="AR5" s="36">
        <f t="shared" si="7"/>
        <v>0</v>
      </c>
      <c r="AS5" s="36">
        <f t="shared" si="8"/>
        <v>0</v>
      </c>
      <c r="AT5" s="36">
        <f t="shared" si="1"/>
        <v>16.63</v>
      </c>
      <c r="AU5" s="38">
        <f t="shared" si="9"/>
        <v>0.2576</v>
      </c>
      <c r="AV5" s="10">
        <v>22.4</v>
      </c>
      <c r="AW5" s="11">
        <v>180</v>
      </c>
      <c r="AX5" s="36">
        <f t="shared" si="2"/>
        <v>2993.4</v>
      </c>
      <c r="AY5" s="36">
        <f t="shared" si="3"/>
        <v>4032</v>
      </c>
      <c r="BA5" s="41"/>
      <c r="BB5" s="4"/>
    </row>
    <row r="6" spans="1:54" ht="45">
      <c r="A6" s="29">
        <v>5</v>
      </c>
      <c r="B6" s="30"/>
      <c r="C6" s="30"/>
      <c r="D6" s="1" t="s">
        <v>3</v>
      </c>
      <c r="E6" s="30"/>
      <c r="F6" s="30" t="s">
        <v>6</v>
      </c>
      <c r="G6" s="30" t="s">
        <v>66</v>
      </c>
      <c r="H6" s="30" t="s">
        <v>62</v>
      </c>
      <c r="I6" s="30" t="s">
        <v>63</v>
      </c>
      <c r="J6" s="49" t="s">
        <v>70</v>
      </c>
      <c r="K6" s="30" t="s">
        <v>69</v>
      </c>
      <c r="L6" s="50" t="s">
        <v>75</v>
      </c>
      <c r="M6" s="30" t="s">
        <v>78</v>
      </c>
      <c r="N6" s="30"/>
      <c r="O6" s="30"/>
      <c r="P6" s="51" t="s">
        <v>83</v>
      </c>
      <c r="Q6" s="30"/>
      <c r="R6" s="30" t="s">
        <v>47</v>
      </c>
      <c r="S6" s="31">
        <v>12</v>
      </c>
      <c r="T6" s="43">
        <v>8</v>
      </c>
      <c r="U6" s="33">
        <v>1.5</v>
      </c>
      <c r="V6" s="34">
        <v>1.5</v>
      </c>
      <c r="W6" s="10"/>
      <c r="X6" s="30"/>
      <c r="Y6" s="43"/>
      <c r="Z6" s="43"/>
      <c r="AA6" s="43"/>
      <c r="AB6" s="32">
        <v>2</v>
      </c>
      <c r="AC6" s="11">
        <v>10</v>
      </c>
      <c r="AD6" s="46" t="str">
        <f t="shared" si="4"/>
        <v/>
      </c>
      <c r="AE6" s="35"/>
      <c r="AF6" s="30">
        <v>5500</v>
      </c>
      <c r="AG6" s="36" t="str">
        <f t="shared" si="5"/>
        <v/>
      </c>
      <c r="AH6" s="30"/>
      <c r="AI6" s="37">
        <v>0.14000000000000001</v>
      </c>
      <c r="AJ6" s="36">
        <f t="shared" si="10"/>
        <v>0.21</v>
      </c>
      <c r="AK6" s="37">
        <v>0</v>
      </c>
      <c r="AL6" s="36">
        <f t="shared" si="0"/>
        <v>0</v>
      </c>
      <c r="AM6" s="30"/>
      <c r="AN6" s="37"/>
      <c r="AO6" s="36">
        <f t="shared" si="6"/>
        <v>0</v>
      </c>
      <c r="AP6" s="30"/>
      <c r="AQ6" s="37"/>
      <c r="AR6" s="36">
        <f t="shared" si="7"/>
        <v>0</v>
      </c>
      <c r="AS6" s="36">
        <f t="shared" si="8"/>
        <v>0</v>
      </c>
      <c r="AT6" s="36">
        <f t="shared" si="1"/>
        <v>1.5</v>
      </c>
      <c r="AU6" s="38">
        <f t="shared" si="9"/>
        <v>0.53129999999999999</v>
      </c>
      <c r="AV6" s="10">
        <v>3.2</v>
      </c>
      <c r="AW6" s="11">
        <v>400</v>
      </c>
      <c r="AX6" s="36">
        <f t="shared" si="2"/>
        <v>600</v>
      </c>
      <c r="AY6" s="36">
        <f t="shared" si="3"/>
        <v>1280</v>
      </c>
      <c r="BA6" s="41"/>
      <c r="BB6" s="4"/>
    </row>
    <row r="7" spans="1:54" ht="45">
      <c r="A7" s="29">
        <v>6</v>
      </c>
      <c r="B7" s="30"/>
      <c r="C7" s="30"/>
      <c r="D7" s="1" t="s">
        <v>3</v>
      </c>
      <c r="E7" s="30"/>
      <c r="F7" s="30" t="s">
        <v>5</v>
      </c>
      <c r="G7" s="30" t="s">
        <v>66</v>
      </c>
      <c r="H7" s="30" t="s">
        <v>65</v>
      </c>
      <c r="I7" s="30" t="s">
        <v>64</v>
      </c>
      <c r="J7" s="49" t="s">
        <v>71</v>
      </c>
      <c r="K7" s="30" t="s">
        <v>69</v>
      </c>
      <c r="L7" s="50" t="s">
        <v>76</v>
      </c>
      <c r="M7" s="30" t="s">
        <v>78</v>
      </c>
      <c r="N7" s="30"/>
      <c r="O7" s="30"/>
      <c r="P7" s="51" t="s">
        <v>84</v>
      </c>
      <c r="Q7" s="30"/>
      <c r="R7" s="30" t="s">
        <v>47</v>
      </c>
      <c r="S7" s="31">
        <v>15</v>
      </c>
      <c r="T7" s="43">
        <v>8</v>
      </c>
      <c r="U7" s="33">
        <v>1.88</v>
      </c>
      <c r="V7" s="34">
        <v>1.88</v>
      </c>
      <c r="W7" s="10"/>
      <c r="X7" s="30"/>
      <c r="Y7" s="43"/>
      <c r="Z7" s="43"/>
      <c r="AA7" s="43"/>
      <c r="AB7" s="32">
        <v>2</v>
      </c>
      <c r="AC7" s="11">
        <v>10</v>
      </c>
      <c r="AD7" s="46" t="str">
        <f t="shared" si="4"/>
        <v/>
      </c>
      <c r="AE7" s="35"/>
      <c r="AF7" s="30">
        <v>5500</v>
      </c>
      <c r="AG7" s="36" t="str">
        <f t="shared" si="5"/>
        <v/>
      </c>
      <c r="AH7" s="30"/>
      <c r="AI7" s="37">
        <v>0.14000000000000001</v>
      </c>
      <c r="AJ7" s="36">
        <f t="shared" si="10"/>
        <v>0.26</v>
      </c>
      <c r="AK7" s="37">
        <v>0</v>
      </c>
      <c r="AL7" s="36">
        <f t="shared" si="0"/>
        <v>0</v>
      </c>
      <c r="AM7" s="30"/>
      <c r="AN7" s="37"/>
      <c r="AO7" s="36">
        <f t="shared" si="6"/>
        <v>0</v>
      </c>
      <c r="AP7" s="30"/>
      <c r="AQ7" s="37"/>
      <c r="AR7" s="36">
        <f t="shared" si="7"/>
        <v>0</v>
      </c>
      <c r="AS7" s="36">
        <f t="shared" si="8"/>
        <v>0</v>
      </c>
      <c r="AT7" s="36">
        <f t="shared" si="1"/>
        <v>1.88</v>
      </c>
      <c r="AU7" s="38">
        <f t="shared" si="9"/>
        <v>0.46289999999999998</v>
      </c>
      <c r="AV7" s="10">
        <v>3.5</v>
      </c>
      <c r="AW7" s="11">
        <v>400</v>
      </c>
      <c r="AX7" s="36">
        <f t="shared" si="2"/>
        <v>752</v>
      </c>
      <c r="AY7" s="36">
        <f t="shared" si="3"/>
        <v>1400</v>
      </c>
      <c r="BA7" s="41"/>
      <c r="BB7" s="4"/>
    </row>
    <row r="8" spans="1:54" ht="45">
      <c r="A8" s="29">
        <v>7</v>
      </c>
      <c r="B8" s="30"/>
      <c r="C8" s="30"/>
      <c r="D8" s="1" t="s">
        <v>3</v>
      </c>
      <c r="E8" s="30"/>
      <c r="F8" s="30" t="s">
        <v>5</v>
      </c>
      <c r="G8" s="30" t="s">
        <v>66</v>
      </c>
      <c r="H8" s="30" t="s">
        <v>65</v>
      </c>
      <c r="I8" s="30" t="s">
        <v>64</v>
      </c>
      <c r="J8" s="49" t="s">
        <v>72</v>
      </c>
      <c r="K8" s="30" t="s">
        <v>69</v>
      </c>
      <c r="L8" s="50" t="s">
        <v>77</v>
      </c>
      <c r="M8" s="30" t="s">
        <v>78</v>
      </c>
      <c r="N8" s="30"/>
      <c r="O8" s="30"/>
      <c r="P8" s="51" t="s">
        <v>85</v>
      </c>
      <c r="Q8" s="30"/>
      <c r="R8" s="30" t="s">
        <v>47</v>
      </c>
      <c r="S8" s="31">
        <v>13</v>
      </c>
      <c r="T8" s="43">
        <v>8</v>
      </c>
      <c r="U8" s="33">
        <v>1.63</v>
      </c>
      <c r="V8" s="34">
        <v>1.63</v>
      </c>
      <c r="W8" s="10"/>
      <c r="X8" s="30"/>
      <c r="Y8" s="43"/>
      <c r="Z8" s="43"/>
      <c r="AA8" s="43"/>
      <c r="AB8" s="32">
        <v>2</v>
      </c>
      <c r="AC8" s="11">
        <v>10</v>
      </c>
      <c r="AD8" s="46" t="str">
        <f t="shared" si="4"/>
        <v/>
      </c>
      <c r="AE8" s="35"/>
      <c r="AF8" s="30">
        <v>5500</v>
      </c>
      <c r="AG8" s="36" t="str">
        <f t="shared" si="5"/>
        <v/>
      </c>
      <c r="AH8" s="30"/>
      <c r="AI8" s="37">
        <v>0.14000000000000001</v>
      </c>
      <c r="AJ8" s="36">
        <f t="shared" si="10"/>
        <v>0.23</v>
      </c>
      <c r="AK8" s="37">
        <v>0</v>
      </c>
      <c r="AL8" s="36">
        <f t="shared" si="0"/>
        <v>0</v>
      </c>
      <c r="AM8" s="30"/>
      <c r="AN8" s="37"/>
      <c r="AO8" s="36">
        <f t="shared" si="6"/>
        <v>0</v>
      </c>
      <c r="AP8" s="30"/>
      <c r="AQ8" s="37"/>
      <c r="AR8" s="36">
        <f t="shared" si="7"/>
        <v>0</v>
      </c>
      <c r="AS8" s="36">
        <f t="shared" si="8"/>
        <v>0</v>
      </c>
      <c r="AT8" s="36">
        <f t="shared" si="1"/>
        <v>1.63</v>
      </c>
      <c r="AU8" s="38">
        <f t="shared" si="9"/>
        <v>0.49059999999999998</v>
      </c>
      <c r="AV8" s="10">
        <v>3.2</v>
      </c>
      <c r="AW8" s="11">
        <v>400</v>
      </c>
      <c r="AX8" s="36">
        <f t="shared" si="2"/>
        <v>652</v>
      </c>
      <c r="AY8" s="36">
        <f t="shared" si="3"/>
        <v>1280</v>
      </c>
      <c r="BA8" s="41"/>
      <c r="BB8" s="4"/>
    </row>
  </sheetData>
  <sheetProtection insertRows="0" deleteRows="0" sort="0"/>
  <protectedRanges>
    <protectedRange sqref="E2:J8 A9:J248 A2:C8 M9:AW248 M2:O8 Q2:AW8" name="Range1"/>
    <protectedRange sqref="K2:K253" name="Range1_1"/>
    <protectedRange sqref="L2:L248" name="Range1_2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D2:D8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X2:X8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R2:R8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E2:E8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2025-12-16T03:02:29Z</dcterms:modified>
</cp:coreProperties>
</file>