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021BPB">'[2]021BPB'!$B$33</definedName>
    <definedName name="_024WPB">#REF!</definedName>
    <definedName name="_025HPB">#REF!</definedName>
    <definedName name="_625WAA">#REF!</definedName>
    <definedName name="_643BRD">#REF!</definedName>
    <definedName name="_645HAA">#REF!</definedName>
    <definedName name="_655BAA">#REF!</definedName>
    <definedName name="_720BPB">'[2]720BPB _N_'!$B$34</definedName>
    <definedName name="_735BKO">#REF!</definedName>
    <definedName name="_866BWA">'[3]866BWM'!$K$32</definedName>
    <definedName name="_866BWM">'[3]866BWM'!$C$32</definedName>
    <definedName name="_878BBB">'[3]878BBB'!$B$34</definedName>
    <definedName name="_878HBB">'[3]878BBB'!$D$34</definedName>
    <definedName name="_878SBB">'[3]878BBB'!$F$34</definedName>
    <definedName name="_978MBB">'[3]878BBB'!$H$34</definedName>
    <definedName name="_cat82">#REF!</definedName>
    <definedName name="A">#REF!</definedName>
    <definedName name="AB">#REF!</definedName>
    <definedName name="ABC">#REF!</definedName>
    <definedName name="AD">'[4]other data'!$T$2:$T$5</definedName>
    <definedName name="AIM">#REF!</definedName>
    <definedName name="ALLOCATE">[5]comments!$F$3:$F$26</definedName>
    <definedName name="Archive_fcst">[6]Archive_fcst!$D$16</definedName>
    <definedName name="Artwork">#REF!</definedName>
    <definedName name="AssortedSKU_Range">[7]Mapping!$J$2:$J$3</definedName>
    <definedName name="Assortment">#REF!</definedName>
    <definedName name="ATTR">'[8]PT TABLE'!$B$2:$F$2</definedName>
    <definedName name="Attributes">#REF!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ETTY">#REF!</definedName>
    <definedName name="Blankets_Throws">#REF!</definedName>
    <definedName name="bm">#REF!</definedName>
    <definedName name="brand">'[9]Drop Downs'!$H$2:$H$68</definedName>
    <definedName name="brands">'[4]other data'!$K$2:$K$48</definedName>
    <definedName name="brown">#REF!</definedName>
    <definedName name="BuyUnits_Range">[7]Mapping!$B$2:$B$55</definedName>
    <definedName name="ca_available_Range">[7]Mapping!$AB$2:$AB$5</definedName>
    <definedName name="ca_Compliant_Range">[7]Mapping!$BF$2:$BF$4</definedName>
    <definedName name="ca_CompliantReason_Range">[7]Mapping!$BH$2:$BH$13</definedName>
    <definedName name="ca_SisVendor_Range">[7]Mapping!$BD$2:$BD$3</definedName>
    <definedName name="ca_stuffedarticlesreg_Range">[7]Mapping!$AD$2:$AD$6</definedName>
    <definedName name="Case_Freight_Range">[7]Mapping!$F$2:$F$19</definedName>
    <definedName name="CATEGORY">[10]Sheet1!$DW$2:$DW$3</definedName>
    <definedName name="categoryfinal">'[11]Import Quote Sheet'!$A$90:$A$190</definedName>
    <definedName name="CB_s_PER__MASTER">#REF!</definedName>
    <definedName name="CB_s_PER_MASTER">#REF!</definedName>
    <definedName name="CBM_or_CBF">#REF!</definedName>
    <definedName name="CENTENNIAL_FOR_BBB">'[3]878BBB'!$A$4</definedName>
    <definedName name="CH">'[8]COMMON ATTR'!$C$4:$C$249</definedName>
    <definedName name="chargeback">'[4]other data'!$B$2:$B$6</definedName>
    <definedName name="China_Fuzhou">#REF!</definedName>
    <definedName name="China_Ningbo">#REF!</definedName>
    <definedName name="China_Qingdao">#REF!</definedName>
    <definedName name="China_Shanghai">#REF!</definedName>
    <definedName name="China_Shenzhen_Yantian">#REF!</definedName>
    <definedName name="China_Xiamen">#REF!</definedName>
    <definedName name="CHINAFCA">#REF!</definedName>
    <definedName name="Class">#REF!</definedName>
    <definedName name="class1">#REF!</definedName>
    <definedName name="class2">#REF!</definedName>
    <definedName name="class3">#REF!</definedName>
    <definedName name="colour">#REF!</definedName>
    <definedName name="COLUMN">'[8]PT TABLE'!$A$2</definedName>
    <definedName name="COMF..">#REF!</definedName>
    <definedName name="Comments">#REF!</definedName>
    <definedName name="Commitment">#REF!</definedName>
    <definedName name="COMPONENT">#REF!</definedName>
    <definedName name="CON">'[12]317-TOP'!#REF!</definedName>
    <definedName name="CONS">#REF!</definedName>
    <definedName name="COO">'[9]Drop Downs'!$I$2:$I$83</definedName>
    <definedName name="COO_Dest">[7]COO!$D$1:$D$3:'[7]COO'!$D$2</definedName>
    <definedName name="COOCountry_Range">[7]Mapping!$R$2:$R$245</definedName>
    <definedName name="COODest_Range">[7]Mapping!$P$2:$P$3</definedName>
    <definedName name="countries">'[4]other data'!$I$3:$I$249</definedName>
    <definedName name="Country_of_Production">#REF!</definedName>
    <definedName name="CRAP">#REF!</definedName>
    <definedName name="CRCFEE">#REF!</definedName>
    <definedName name="CRCFRGT">#REF!</definedName>
    <definedName name="d">[13]Mapping!$AR$2:$AR$84</definedName>
    <definedName name="DBase">'[14]Domestic Calc'!$A$34:$BU$134</definedName>
    <definedName name="DDL.Periods">'[15]Assortment Plan'!#REF!</definedName>
    <definedName name="DDL.ShipType">'[15]Assortment Plan'!#REF!</definedName>
    <definedName name="DDL.YesNo">'[15]Assortment Plan'!#REF!</definedName>
    <definedName name="DDL.YN">'[15]Assortment Plan'!#REF!</definedName>
    <definedName name="dealPricing_Range">[7]Mapping!$AZ$2:$AZ$3</definedName>
    <definedName name="Decorative_Accessories">#REF!</definedName>
    <definedName name="Decorative_Pillows_Inserts_Covers">#REF!</definedName>
    <definedName name="Department">#REF!</definedName>
    <definedName name="DEPT">#REF!</definedName>
    <definedName name="Depth">#REF!</definedName>
    <definedName name="Description">#REF!</definedName>
    <definedName name="Description1_Range">[7]Mapping!$AM$2:$AM$72</definedName>
    <definedName name="Description2_Range">[7]Mapping!$AN$2:$AN$84</definedName>
    <definedName name="DesignStrat">[16]Info!$F$3:$F$5</definedName>
    <definedName name="diffgrp">'[4]diff group head'!$A$2:$A$47</definedName>
    <definedName name="DIFFS">'[4]other data'!$AF$2:$AF$13</definedName>
    <definedName name="DOMESTIC">#REF!</definedName>
    <definedName name="Down_Comforters">#REF!</definedName>
    <definedName name="DPCostCal">#REF!</definedName>
    <definedName name="DPCostCal_1">#REF!</definedName>
    <definedName name="dumb">#REF!</definedName>
    <definedName name="Duty_Rate">#REF!</definedName>
    <definedName name="Duvet_Covers">#REF!</definedName>
    <definedName name="ELC">#REF!</definedName>
    <definedName name="Electrics">#REF!</definedName>
    <definedName name="embellishment">'[9]Drop Downs'!$F$2:$F$31</definedName>
    <definedName name="Excel_BuiltIn_Print_Area_2">'[17]#REF!'!$O$1:$S$51</definedName>
    <definedName name="Excel_BuiltIn_Print_Area_2_1">#REF!</definedName>
    <definedName name="Excel_BuiltIn_Print_Area_256">'[18]#REF!'!$A$1:$E$49</definedName>
    <definedName name="Excel_BuiltIn_Print_Area_257">'[19]#REF!'!$A$1:$E$49</definedName>
    <definedName name="Excel_BuiltIn_Print_Area_258">'[19]#REF!'!$A$1:$E$49</definedName>
    <definedName name="Excel_BuiltIn_Print_Area_259">'[19]#REF!'!$A$1:$E$49</definedName>
    <definedName name="Excel_BuiltIn_Print_Area_260">'[19]#REF!'!$A$1:$E$49</definedName>
    <definedName name="Excel_BuiltIn_Print_Area_261">'[19]#REF!'!$A$1:$E$49</definedName>
    <definedName name="Excel_BuiltIn_Print_Area_262">'[19]#REF!'!$A$1:$E$49</definedName>
    <definedName name="Excel_BuiltIn_Print_Area_263">'[19]#REF!'!$A$1:$E$49</definedName>
    <definedName name="Excel_BuiltIn_Print_Area_264">'[19]#REF!'!$A$1:$E$49</definedName>
    <definedName name="Excel_BuiltIn_Print_Area_265">'[19]#REF!'!$A$1:$E$49</definedName>
    <definedName name="Excel_BuiltIn_Print_Area_266">'[19]#REF!'!$A$1:$E$49</definedName>
    <definedName name="Excel_BuiltIn_Print_Area_267">'[19]#REF!'!$A$1:$E$49</definedName>
    <definedName name="Excel_BuiltIn_Print_Area_268">'[19]#REF!'!$A$1:$E$49</definedName>
    <definedName name="Excel_BuiltIn_Print_Area_269">'[19]#REF!'!$A$1:$E$49</definedName>
    <definedName name="Excel_BuiltIn_Print_Area_270">'[19]#REF!'!$A$1:$E$49</definedName>
    <definedName name="Excel_BuiltIn_Print_Area_271">'[19]#REF!'!$A$1:$E$49</definedName>
    <definedName name="Excel_BuiltIn_Print_Area_272">'[19]#REF!'!$A$1:$E$49</definedName>
    <definedName name="Excel_BuiltIn_Print_Area_273">'[19]#REF!'!$A$1:$E$49</definedName>
    <definedName name="Excel_BuiltIn_Print_Area_274">'[19]#REF!'!$A$1:$E$49</definedName>
    <definedName name="Excel_BuiltIn_Print_Area_276">'[19]#REF!'!$A$1:$E$49</definedName>
    <definedName name="Excel_BuiltIn_Print_Area_277">'[19]#REF!'!$A$1:$E$49</definedName>
    <definedName name="Excel_BuiltIn_Print_Area_278">'[19]#REF!'!$A$1:$E$49</definedName>
    <definedName name="Excel_BuiltIn_Print_Area_279">'[19]#REF!'!$A$1:$E$49</definedName>
    <definedName name="Excel_BuiltIn_Print_Area_280">'[19]#REF!'!$A$1:$E$49</definedName>
    <definedName name="Excel_BuiltIn_Print_Area_281">'[19]#REF!'!$A$1:$E$49</definedName>
    <definedName name="Excel_BuiltIn_Print_Area_282">'[19]#REF!'!$A$1:$E$49</definedName>
    <definedName name="Excel_BuiltIn_Print_Area_283">'[19]#REF!'!$A$1:$E$49</definedName>
    <definedName name="Excel_BuiltIn_Print_Area_284">'[19]#REF!'!$A$1:$E$49</definedName>
    <definedName name="Excel_BuiltIn_Print_Area_285">'[19]#REF!'!$A$52:$E$87</definedName>
    <definedName name="Excel_BuiltIn_Print_Area_286">'[19]#REF!'!$G$1:$K$49</definedName>
    <definedName name="Excel_BuiltIn_Print_Area_287">'[19]#REF!'!$A$1:$E$49</definedName>
    <definedName name="Excel_BuiltIn_Print_Area_288">'[19]#REF!'!$A$1:$E$49</definedName>
    <definedName name="Excel_BuiltIn_Print_Area_289">'[19]#REF!'!$A$1:$E$49</definedName>
    <definedName name="Excel_BuiltIn_Print_Area_290">'[19]#REF!'!$A$1:$E$30</definedName>
    <definedName name="Excel_BuiltIn_Print_Area_291">'[19]#REF!'!$A$1:$E$49</definedName>
    <definedName name="Excel_BuiltIn_Print_Area_292">'[19]#REF!'!$A$51:$E$89</definedName>
    <definedName name="Excel_BuiltIn_Print_Area_293">'[19]#REF!'!$A$1:$E$49</definedName>
    <definedName name="Excel_BuiltIn_Print_Area_294">'[19]#REF!'!$A$1:$E$49</definedName>
    <definedName name="Excel_BuiltIn_Print_Area_295">'[19]#REF!'!$A$1:$E$49</definedName>
    <definedName name="Excel_BuiltIn_Print_Area_296">'[19]#REF!'!$A$1:$E$49</definedName>
    <definedName name="Excel_BuiltIn_Print_Area_297">'[19]#REF!'!$A$1:$E$49</definedName>
    <definedName name="Exchange_Rate">[20]Costs!$J$11</definedName>
    <definedName name="FACTORY_NAME">#REF!</definedName>
    <definedName name="FBase">'[14]FCA Calc'!$A$34:$CA$134</definedName>
    <definedName name="FCAVendor">[21]DropDownInfoPage!$B$4:$B$6</definedName>
    <definedName name="Feature1_Range">[7]Mapping!$AG$2:$AG$25</definedName>
    <definedName name="Feature10_Range">[22]Mapping!$AP$2:$AP$17</definedName>
    <definedName name="Feature2_Range">[7]Mapping!$AH$2:$AH$17</definedName>
    <definedName name="Feature3_Range">[7]Mapping!$AI$2:$AI$21</definedName>
    <definedName name="Feature4_Range">[7]Mapping!$AJ$2:$AJ$9</definedName>
    <definedName name="Feature5_Range">[7]Mapping!$AK$2:$AK$5</definedName>
    <definedName name="Feature6_Range">[7]Mapping!$AL$2:$AL$20</definedName>
    <definedName name="Feature7_Range">[22]Mapping!$AM$2:$AM$21</definedName>
    <definedName name="Feature8_Range">[22]Mapping!$AN$2:$AN$9</definedName>
    <definedName name="Feature9_Range">[22]Mapping!$AO$2:$AO$5</definedName>
    <definedName name="feed">#REF!</definedName>
    <definedName name="fff">#REF!</definedName>
    <definedName name="FIFRACompliance_Range">[7]Mapping!$L$2:$L$10</definedName>
    <definedName name="FIFRAExemption_Range">[7]Mapping!$N$2:$N$3</definedName>
    <definedName name="finalports">'[11]Import Quote Sheet'!$B$90:$B$123</definedName>
    <definedName name="FINDEF">#REF!</definedName>
    <definedName name="FIRST_COST">#REF!</definedName>
    <definedName name="Five">#REF!</definedName>
    <definedName name="foam">[10]Sheet1!$EC$2:$EC$3</definedName>
    <definedName name="FOB">#REF!</definedName>
    <definedName name="freight">'[4]other data'!$AC$3:$AC$14</definedName>
    <definedName name="FRGT">#REF!</definedName>
    <definedName name="gdgd">#REF!</definedName>
    <definedName name="gen_nontxtl_UOM_Range">[7]Mapping!$Z$2:$Z$11</definedName>
    <definedName name="gen_txtl_permlbl_careinstr_Range">[7]Mapping!$V$2:$V$9</definedName>
    <definedName name="gen_txtl_permlbl_fabrcont_Range">[7]Mapping!$X$2:$X$12</definedName>
    <definedName name="gen_txtl_permlbl_vendinfo_Range">[7]Mapping!$T$2:$T$8</definedName>
    <definedName name="gen_ulreq_Range">[23]Mapping!$X$2:$X$5</definedName>
    <definedName name="Gold1">#REF!</definedName>
    <definedName name="h">#REF!</definedName>
    <definedName name="HANGER">[4]hangers!$B$3:$B$42</definedName>
    <definedName name="hanger2">[4]hangers!$G$3:$G$42</definedName>
    <definedName name="HBC">'[24]Spec Sheet'!#REF!</definedName>
    <definedName name="Height">#REF!</definedName>
    <definedName name="help">#REF!</definedName>
    <definedName name="here">#REF!</definedName>
    <definedName name="hhh">'[25]895BBB'!$H$33</definedName>
    <definedName name="Home_Décor">#REF!</definedName>
    <definedName name="Home_Décor.">#REF!</definedName>
    <definedName name="Hos_Mat_Const">'[9]Drop Downs'!$N$2:$N$17</definedName>
    <definedName name="Hos_Mat_Type">'[9]Drop Downs'!$M$2:$M$17</definedName>
    <definedName name="HTML_CodePage" hidden="1">1252</definedName>
    <definedName name="HTML_Control" hidden="1">{"'Sheet1'!$A$54:$A$57","'Sheet1'!$A$1:$K$57"}</definedName>
    <definedName name="HTML_Description" hidden="1">"To be complete by supplier"</definedName>
    <definedName name="HTML_Email" hidden="1">""</definedName>
    <definedName name="HTML_Header" hidden="1">"JCPenney Home Division Product Confirmation Tag"</definedName>
    <definedName name="HTML_LastUpdate" hidden="1">"9/21/99"</definedName>
    <definedName name="HTML_LineAfter" hidden="1">FALSE</definedName>
    <definedName name="HTML_LineBefore" hidden="1">FALSE</definedName>
    <definedName name="HTML_Name" hidden="1">"Edith F. Sanford"</definedName>
    <definedName name="HTML_OBDlg2" hidden="1">TRUE</definedName>
    <definedName name="HTML_OBDlg4" hidden="1">TRUE</definedName>
    <definedName name="HTML_OS" hidden="1">0</definedName>
    <definedName name="HTML_PathFile" hidden="1">"C:\USER\ESanford\Prod. Conf\MyHTML.htm"</definedName>
    <definedName name="HTML_Title" hidden="1">"Confirmation Tag"</definedName>
    <definedName name="HTS">#REF!</definedName>
    <definedName name="i">'[26] Projected 2006 VS. 2005'!#REF!</definedName>
    <definedName name="I05BWM">#REF!</definedName>
    <definedName name="I09BWM">#REF!</definedName>
    <definedName name="I09HWM">#REF!</definedName>
    <definedName name="I09WWM">#REF!</definedName>
    <definedName name="I20BJC">#REF!</definedName>
    <definedName name="i20bjp">#REF!</definedName>
    <definedName name="I21BJC">#REF!</definedName>
    <definedName name="I22BJC">#REF!</definedName>
    <definedName name="I23BJC">#REF!</definedName>
    <definedName name="I24BJC">#REF!</definedName>
    <definedName name="i25bjp">#REF!</definedName>
    <definedName name="I51BWM">#REF!</definedName>
    <definedName name="I51HWM">#REF!</definedName>
    <definedName name="I51WWM">#REF!</definedName>
    <definedName name="IAN">'[27]FLASH WK 23'!$F$1:$AJ$65536</definedName>
    <definedName name="IBase">'[14]Import Calc'!$A$34:$BZ$134</definedName>
    <definedName name="IMPORT">#REF!</definedName>
    <definedName name="India_New_Delhi">#REF!</definedName>
    <definedName name="India_Nhava_Sheva_Mumbai">#REF!</definedName>
    <definedName name="India_NhavaSheva_Mumbai">#REF!</definedName>
    <definedName name="INNER_PACK">#REF!</definedName>
    <definedName name="itema">#REF!</definedName>
    <definedName name="ItemIDC">[6]ItemIDC_BI!$A$3:$A$1323</definedName>
    <definedName name="ItemInfoList">#REF!</definedName>
    <definedName name="ItemList">#REF!</definedName>
    <definedName name="katie">#REF!</definedName>
    <definedName name="KD">[10]Sheet1!$DS$2:$DS$2</definedName>
    <definedName name="Kids_Bath">#REF!</definedName>
    <definedName name="Kids_or_Teen">#REF!</definedName>
    <definedName name="LicensedProduct_Range">[7]Mapping!$AF$2:$AF$3</definedName>
    <definedName name="Lighting_or_Candleholders">#REF!</definedName>
    <definedName name="lnk">[28]Sheet1!$A$2</definedName>
    <definedName name="LOAD">#REF!</definedName>
    <definedName name="loctype">'[4]other data'!$BN$2:$BN$6</definedName>
    <definedName name="M">[10]Sheet1!$EA$2:$EA$3</definedName>
    <definedName name="M_fcst">[6]M_fcst!$A$2:$BC$2</definedName>
    <definedName name="madeline">#REF!</definedName>
    <definedName name="Main_Label">#REF!</definedName>
    <definedName name="Maker">#REF!</definedName>
    <definedName name="mal">#REF!</definedName>
    <definedName name="malpass">#REF!</definedName>
    <definedName name="mason">#REF!</definedName>
    <definedName name="material">'[9]Drop Downs'!$B$2:$B$163</definedName>
    <definedName name="materialconstruction">'[9]Drop Downs'!$C$2:$C$21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B">#REF!</definedName>
    <definedName name="metrics">#REF!</definedName>
    <definedName name="mia">#REF!</definedName>
    <definedName name="mm">#REF!</definedName>
    <definedName name="mn">#REF!</definedName>
    <definedName name="NA">[21]DropDownInfoPage!$I$2</definedName>
    <definedName name="NATURAL_CHEETAH">#REF!</definedName>
    <definedName name="new">#REF!</definedName>
    <definedName name="Non_Down_Comforters_Full_Queen_King">#REF!</definedName>
    <definedName name="Non_Down_Comforters_Twin">#REF!</definedName>
    <definedName name="Office">#REF!</definedName>
    <definedName name="ok">[29]Sheet1!$A$1:$C$65536</definedName>
    <definedName name="one">#REF!</definedName>
    <definedName name="OnOrder">#REF!</definedName>
    <definedName name="ORDERTYPE">'[4]other data'!$AN$2:$AN$6</definedName>
    <definedName name="OTB">'[4]other data'!$R$2:$R$14</definedName>
    <definedName name="OTB_WE">'[5]other data'!$V$2:$V$268</definedName>
    <definedName name="Outdoor">#REF!</definedName>
    <definedName name="OUTER_PACK">#REF!</definedName>
    <definedName name="p">#REF!</definedName>
    <definedName name="P01BTG">#REF!</definedName>
    <definedName name="P01HTG">#REF!</definedName>
    <definedName name="P01WTG">#REF!</definedName>
    <definedName name="P85WPL">#REF!</definedName>
    <definedName name="PACK">[10]Sheet1!$EE$2:$EE$3</definedName>
    <definedName name="packaging">'[9]Drop Downs'!$D$2:$D$39</definedName>
    <definedName name="Packaging_Code">#REF!</definedName>
    <definedName name="packagingrecommendations">'[9]Drop Downs'!$E$2:$E$52</definedName>
    <definedName name="Packing_Code">#REF!</definedName>
    <definedName name="Parent">#REF!</definedName>
    <definedName name="Pet_Care">#REF!</definedName>
    <definedName name="PHYDEF">#REF!</definedName>
    <definedName name="Pillow_Shams">#REF!</definedName>
    <definedName name="Pillowcases">#REF!</definedName>
    <definedName name="PkgFormat">[16]Info!$E$2:$E$49</definedName>
    <definedName name="PL">'[30]UNIQUE ATTR 2'!#REF!</definedName>
    <definedName name="po_type">'[4]other data'!$AU$2:$AU$11</definedName>
    <definedName name="PODATA">#REF!</definedName>
    <definedName name="PORT_IFF">[31]a!$A$10:$B$35</definedName>
    <definedName name="POtype">#REF!</definedName>
    <definedName name="Preticketed_Range">[7]Mapping!$H$2:$H$3</definedName>
    <definedName name="print">'[9]Drop Downs'!$G$2:$G$81</definedName>
    <definedName name="_xlnm.Print_Area">#REF!</definedName>
    <definedName name="PRINT_AREA_MI">#REF!</definedName>
    <definedName name="Print_Area2">#REF!</definedName>
    <definedName name="Prints">#REF!</definedName>
    <definedName name="Product">#REF!</definedName>
    <definedName name="productcategory">'[9]Drop Downs'!$L$2:$L$3</definedName>
    <definedName name="PT">'[8]PT TABLE'!$A$4:$A$42</definedName>
    <definedName name="PurchProSpecViscaya">#REF!</definedName>
    <definedName name="PW">'[30]UNIQUE ATTR 2'!#REF!</definedName>
    <definedName name="QSFOB">[32]Q1!$C$38</definedName>
    <definedName name="Qty">#REF!</definedName>
    <definedName name="quantity">'[9]Drop Downs'!$A$2:$A$8</definedName>
    <definedName name="Quilts">#REF!</definedName>
    <definedName name="R_Archive_fcst">[6]Archive_fcst!$D$16:$BF$16</definedName>
    <definedName name="R_ItemIDC">[6]ItemIDC_BI!$A$3:$BC$1323</definedName>
    <definedName name="R_SQL_Data">[6]SQL_data!$A$16:$FJ$1315</definedName>
    <definedName name="Retail">#REF!</definedName>
    <definedName name="retailAK_O_YN_Range">[7]Mapping!$AR$2:$AR$3</definedName>
    <definedName name="retailCA_O_YN_Range">[7]Mapping!$AV$2:$AV$3</definedName>
    <definedName name="retailHA_O_YN_Range">[7]Mapping!$AX$2:$AX$3</definedName>
    <definedName name="retailPR_O_YN_Range">[7]Mapping!$AT$2:$AT$3</definedName>
    <definedName name="retailPR_o_YN_Rangee">[23]Mapping!$AL$2:$AL$3</definedName>
    <definedName name="retailUS_O_YN_Range">[7]Mapping!$AP$2:$AP$3</definedName>
    <definedName name="RN">'[8]RN_Item Disposition'!$A$12:$A$81</definedName>
    <definedName name="ROW">'[8]PT TABLE'!$A$1</definedName>
    <definedName name="runnum">'[4]other data'!$BI$2:$BI$18</definedName>
    <definedName name="sbm">#REF!</definedName>
    <definedName name="SC1TH">#REF!</definedName>
    <definedName name="sc2th">#REF!</definedName>
    <definedName name="scalenum">'[4]other data'!$BG$2:$BG$18</definedName>
    <definedName name="Seasonal">#REF!</definedName>
    <definedName name="SellUnits_Range">[7]Mapping!$D$2:$D$53</definedName>
    <definedName name="Sheets_Full_Queen_King">#REF!</definedName>
    <definedName name="Sheets_Twin">#REF!</definedName>
    <definedName name="Shower_Curtains">#REF!</definedName>
    <definedName name="size1">#REF!</definedName>
    <definedName name="size1a">#REF!</definedName>
    <definedName name="SKU">#REF!</definedName>
    <definedName name="SKU_ID">#REF!</definedName>
    <definedName name="Slipcovers_Chair_Pads">#REF!</definedName>
    <definedName name="Slipcovers_Chair_Pads.">#REF!</definedName>
    <definedName name="soap" hidden="1">{"'Sheet1'!$A$54:$A$57","'Sheet1'!$A$1:$K$57"}</definedName>
    <definedName name="spajan">#REF!</definedName>
    <definedName name="SPECIAL">[4]comments!$B$3:$B$54</definedName>
    <definedName name="SQL_Data">[6]SQL_data!$A$16:$A$1315</definedName>
    <definedName name="ssn_code">'[4]other data'!$AQ$2:$AQ$110</definedName>
    <definedName name="ssn_phase">'[4]other data'!$AS$2:$AS$83</definedName>
    <definedName name="sss">#REF!</definedName>
    <definedName name="Style">#REF!</definedName>
    <definedName name="Style1">#REF!</definedName>
    <definedName name="SUB">#REF!</definedName>
    <definedName name="subcat">#REF!</definedName>
    <definedName name="suggestedMessage_Range">[7]Mapping!$BB$2:$BB$3</definedName>
    <definedName name="SUPPLIER">'[4]vendor info'!$A$4:$A$400</definedName>
    <definedName name="suzi">[33]Sheet3!$A:$IV</definedName>
    <definedName name="suzie">#REF!</definedName>
    <definedName name="t">#REF!</definedName>
    <definedName name="Tag">#REF!</definedName>
    <definedName name="TBJ">'[4]other data'!$AK$2:$AK$10</definedName>
    <definedName name="TERMS">'[4]other data'!$P$2:$P$7</definedName>
    <definedName name="test">#REF!</definedName>
    <definedName name="test5">#REF!</definedName>
    <definedName name="three">[33]Sheet3!$A:$IV</definedName>
    <definedName name="TICKET">[4]tickets!$B$3:$B$27</definedName>
    <definedName name="ticket2">[4]tickets!$G$3:$G$27</definedName>
    <definedName name="TOTAL">#REF!</definedName>
    <definedName name="totals">#REF!</definedName>
    <definedName name="Towels_Bath_Sheets">#REF!</definedName>
    <definedName name="toys">#REF!</definedName>
    <definedName name="trim">'[9]Drop Downs'!$J$2:$J$15</definedName>
    <definedName name="trim_type">'[9]Drop Downs'!$K$2:$K$70</definedName>
    <definedName name="TSSVendor">#REF!</definedName>
    <definedName name="two">[33]Sheet2!$A:$IV</definedName>
    <definedName name="UDA3A">'[4]other data'!$AY$2:$AY$4</definedName>
    <definedName name="UDA3B">'[4]other data'!$AZ$2:$AZ$6</definedName>
    <definedName name="UNIT">[10]Sheet1!$EF$2:$EF$3</definedName>
    <definedName name="upc">#REF!</definedName>
    <definedName name="UPC1A">'[4]other data'!$BD$2:$BD$5</definedName>
    <definedName name="UPC2A">'[4]other data'!$BF$2:$BF$5</definedName>
    <definedName name="v">#REF!</definedName>
    <definedName name="vednorn">[34]Dong!$A$1:$DC$65536</definedName>
    <definedName name="vendora">#REF!</definedName>
    <definedName name="WAREHOUSE">'[4]other data'!$BL$2:$BL$24</definedName>
    <definedName name="WD">'[30]UNIQUE ATTR 2'!#REF!</definedName>
    <definedName name="wer">#REF!</definedName>
    <definedName name="westbourne">#REF!</definedName>
    <definedName name="Width">#REF!</definedName>
    <definedName name="Window_Treatments_Hardware_Accessories">#REF!</definedName>
    <definedName name="Window_Treatments_Hardware_Accessories.">#REF!</definedName>
    <definedName name="wood">[10]Sheet1!$EG$2:$EG$3</definedName>
    <definedName name="y">#REF!</definedName>
    <definedName name="YN">'[35]Page 1 Sales and Forecast'!$AA$2:$AA$3</definedName>
    <definedName name="YNE">'[4]other data'!$BB$2:$BB$5</definedName>
    <definedName name="YNES">'[4]other data'!$BR$2:$BR$6</definedName>
    <definedName name="z">#REF!</definedName>
    <definedName name="ZA">#REF!</definedName>
    <definedName name="先说说">[36]Mapping!$D$2:$D$53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P8" i="1" l="1"/>
  <c r="BO8" i="1"/>
  <c r="BN8" i="1"/>
  <c r="BJ8" i="1"/>
  <c r="BD8" i="1"/>
  <c r="BB8" i="1"/>
  <c r="AY8" i="1"/>
  <c r="AV8" i="1"/>
  <c r="AS8" i="1"/>
  <c r="AQ8" i="1"/>
  <c r="AO8" i="1"/>
  <c r="AL8" i="1"/>
  <c r="AE8" i="1"/>
  <c r="AG8" i="1" s="1"/>
  <c r="AI8" i="1" s="1"/>
  <c r="BP7" i="1"/>
  <c r="BO7" i="1"/>
  <c r="BN7" i="1"/>
  <c r="BJ7" i="1"/>
  <c r="BD7" i="1"/>
  <c r="BB7" i="1"/>
  <c r="AY7" i="1"/>
  <c r="AV7" i="1"/>
  <c r="AS7" i="1"/>
  <c r="AQ7" i="1"/>
  <c r="AO7" i="1"/>
  <c r="AL7" i="1"/>
  <c r="AG7" i="1"/>
  <c r="AI7" i="1" s="1"/>
  <c r="AE7" i="1"/>
  <c r="BP6" i="1"/>
  <c r="BO6" i="1"/>
  <c r="BN6" i="1"/>
  <c r="BJ6" i="1"/>
  <c r="BD6" i="1"/>
  <c r="BB6" i="1"/>
  <c r="AY6" i="1"/>
  <c r="AV6" i="1"/>
  <c r="AS6" i="1"/>
  <c r="AQ6" i="1"/>
  <c r="AO6" i="1"/>
  <c r="AE6" i="1"/>
  <c r="AG6" i="1" s="1"/>
  <c r="AI6" i="1" s="1"/>
  <c r="T6" i="1"/>
  <c r="AL6" i="1" s="1"/>
  <c r="BP5" i="1"/>
  <c r="BO5" i="1"/>
  <c r="BN5" i="1"/>
  <c r="BJ5" i="1"/>
  <c r="BD5" i="1"/>
  <c r="BB5" i="1"/>
  <c r="AY5" i="1"/>
  <c r="AV5" i="1"/>
  <c r="AS5" i="1"/>
  <c r="AQ5" i="1"/>
  <c r="AO5" i="1"/>
  <c r="AL5" i="1"/>
  <c r="AE5" i="1"/>
  <c r="AG5" i="1" s="1"/>
  <c r="AI5" i="1" s="1"/>
  <c r="BP4" i="1"/>
  <c r="BO4" i="1"/>
  <c r="BN4" i="1"/>
  <c r="BJ4" i="1"/>
  <c r="BD4" i="1"/>
  <c r="BB4" i="1"/>
  <c r="AY4" i="1"/>
  <c r="AV4" i="1"/>
  <c r="AS4" i="1"/>
  <c r="AQ4" i="1"/>
  <c r="AO4" i="1"/>
  <c r="AL4" i="1"/>
  <c r="AE4" i="1"/>
  <c r="AG4" i="1" s="1"/>
  <c r="AI4" i="1" s="1"/>
  <c r="BP3" i="1"/>
  <c r="BO3" i="1"/>
  <c r="BN3" i="1"/>
  <c r="BJ3" i="1"/>
  <c r="BD3" i="1"/>
  <c r="BB3" i="1"/>
  <c r="AY3" i="1"/>
  <c r="AV3" i="1"/>
  <c r="AS3" i="1"/>
  <c r="AQ3" i="1"/>
  <c r="AO3" i="1"/>
  <c r="AL3" i="1"/>
  <c r="AE3" i="1"/>
  <c r="AG3" i="1" s="1"/>
  <c r="AI3" i="1" s="1"/>
  <c r="BP2" i="1"/>
  <c r="BO2" i="1"/>
  <c r="BN2" i="1"/>
  <c r="BJ2" i="1"/>
  <c r="BD2" i="1"/>
  <c r="BB2" i="1"/>
  <c r="AY2" i="1"/>
  <c r="AV2" i="1"/>
  <c r="AS2" i="1"/>
  <c r="AQ2" i="1"/>
  <c r="AO2" i="1"/>
  <c r="AE2" i="1"/>
  <c r="AG2" i="1" s="1"/>
  <c r="AI2" i="1" s="1"/>
  <c r="T2" i="1"/>
  <c r="AM8" i="1" l="1"/>
  <c r="AM3" i="1"/>
  <c r="BE2" i="1"/>
  <c r="AM4" i="1"/>
  <c r="BE8" i="1"/>
  <c r="BF8" i="1" s="1"/>
  <c r="BG8" i="1" s="1"/>
  <c r="AM7" i="1"/>
  <c r="AM5" i="1"/>
  <c r="BE7" i="1"/>
  <c r="BE4" i="1"/>
  <c r="BE6" i="1"/>
  <c r="BE3" i="1"/>
  <c r="BF3" i="1" s="1"/>
  <c r="BE5" i="1"/>
  <c r="AL2" i="1"/>
  <c r="AM2" i="1" s="1"/>
  <c r="AM6" i="1"/>
  <c r="BF7" i="1" l="1"/>
  <c r="BF2" i="1"/>
  <c r="BF4" i="1"/>
  <c r="BG4" i="1" s="1"/>
  <c r="BF6" i="1"/>
  <c r="BG6" i="1" s="1"/>
  <c r="BM8" i="1"/>
  <c r="BG3" i="1"/>
  <c r="BM3" i="1"/>
  <c r="BF5" i="1"/>
  <c r="BG7" i="1"/>
  <c r="BM7" i="1"/>
  <c r="BM4" i="1"/>
  <c r="BM2" i="1"/>
  <c r="BG2" i="1"/>
  <c r="BM6" i="1" l="1"/>
  <c r="BM5" i="1"/>
  <c r="BG5" i="1"/>
</calcChain>
</file>

<file path=xl/comments1.xml><?xml version="1.0" encoding="utf-8"?>
<comments xmlns="http://schemas.openxmlformats.org/spreadsheetml/2006/main">
  <authors>
    <author>heather.zhu@jlahome.com</author>
    <author>tc={EAA7D632-9F4B-41CE-962E-C0FD94CDFD12}</author>
    <author>tc={3E82FF78-4E04-4447-B1FB-9A4BF1A8878E}</author>
    <author>tc={5A4D0765-8023-4773-9D30-AFFAF9FC75B4}</author>
    <author>tc={B6DBF48E-5FF4-434F-98B1-10AB14F4719F}</author>
  </authors>
  <commentList>
    <comment ref="AE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G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I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L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M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O1" authorId="0" shapeId="0">
      <text>
        <r>
          <rPr>
            <sz val="11"/>
            <rFont val="Calibri"/>
            <family val="2"/>
          </rPr>
          <t>[JLA Domestic Price]*[DA %]</t>
        </r>
      </text>
    </comment>
    <comment ref="AQ1" authorId="0" shapeId="0">
      <text>
        <r>
          <rPr>
            <sz val="11"/>
            <rFont val="Calibri"/>
            <family val="2"/>
          </rPr>
          <t>[JLA Domestic Price]*[Royalty %]</t>
        </r>
      </text>
    </comment>
    <comment ref="AS1" authorId="0" shapeId="0">
      <text>
        <r>
          <rPr>
            <sz val="11"/>
            <rFont val="Calibri"/>
            <family val="2"/>
          </rPr>
          <t>[JLA Domestic Price]*[Rebate %]</t>
        </r>
      </text>
    </comment>
    <comment ref="AV1" authorId="0" shapeId="0">
      <text>
        <r>
          <rPr>
            <sz val="11"/>
            <rFont val="Calibri"/>
            <family val="2"/>
          </rPr>
          <t>[JLA Domestic Price]*[Load 1 %]</t>
        </r>
      </text>
    </comment>
    <comment ref="AY1" authorId="0" shapeId="0">
      <text>
        <r>
          <rPr>
            <sz val="11"/>
            <rFont val="Calibri"/>
            <family val="2"/>
          </rPr>
          <t>[JLA Domestic Price]*[Load 2 %]</t>
        </r>
      </text>
    </comment>
    <comment ref="BB1" authorId="0" shapeId="0">
      <text>
        <r>
          <rPr>
            <sz val="11"/>
            <rFont val="Calibri"/>
            <family val="2"/>
          </rPr>
          <t>[JLA Domestic Price]*[Load 3 %]</t>
        </r>
      </text>
    </comment>
    <comment ref="BD1" authorId="0" shapeId="0">
      <text>
        <r>
          <rPr>
            <sz val="11"/>
            <rFont val="Calibri"/>
            <family val="2"/>
          </rPr>
          <t>[JLA Domestic Price]*[Warehouse Charge %]</t>
        </r>
      </text>
    </comment>
    <comment ref="BE1" authorId="0" shapeId="0">
      <text>
        <r>
          <rPr>
            <sz val="11"/>
            <rFont val="Calibri"/>
            <family val="2"/>
          </rPr>
          <t>[DA $]+[Royalty $]+[Rebate $]+[Load 1 $]+[Load 2 $]+[Load 3 $]+[Warehouse Charge $]</t>
        </r>
      </text>
    </comment>
    <comment ref="BF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G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J1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M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N1" authorId="0" shapeId="0">
      <text>
        <r>
          <rPr>
            <sz val="11"/>
            <rFont val="Calibri"/>
            <family val="2"/>
          </rPr>
          <t>[JLA Domestic Price]*[Total Quantity]</t>
        </r>
      </text>
    </comment>
    <comment ref="BO1" authorId="0" shapeId="0">
      <text>
        <r>
          <rPr>
            <sz val="11"/>
            <rFont val="Calibri"/>
            <family val="2"/>
          </rPr>
          <t>[Suggested Retail price]*[Total Quantity]</t>
        </r>
      </text>
    </comment>
    <comment ref="BP1" authorId="0" shapeId="0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  <comment ref="M2" authorId="1" shapeId="0">
      <text>
        <r>
          <rPr>
            <sz val="11"/>
            <rFont val="Calibri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Suggest no Clear Color - Maybe change to white color?</t>
        </r>
      </text>
    </comment>
    <comment ref="M3" authorId="2" shapeId="0">
      <text>
        <r>
          <rPr>
            <sz val="11"/>
            <rFont val="Calibri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Suggest no Clear Color - Maybe change to white color?</t>
        </r>
      </text>
    </comment>
    <comment ref="M4" authorId="3" shapeId="0">
      <text>
        <r>
          <rPr>
            <sz val="11"/>
            <rFont val="Calibri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Suggest no Clear Color - Maybe change to white color?</t>
        </r>
      </text>
    </comment>
    <comment ref="M5" authorId="4" shapeId="0">
      <text>
        <r>
          <rPr>
            <sz val="11"/>
            <rFont val="Calibri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Suggest no Clear Color - Maybe change to white color?</t>
        </r>
      </text>
    </comment>
  </commentList>
</comments>
</file>

<file path=xl/sharedStrings.xml><?xml version="1.0" encoding="utf-8"?>
<sst xmlns="http://schemas.openxmlformats.org/spreadsheetml/2006/main" count="182" uniqueCount="110">
  <si>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</si>
  <si>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</si>
  <si>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</si>
  <si>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</si>
  <si>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</si>
  <si>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</si>
  <si>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</si>
  <si>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</si>
  <si>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</si>
  <si>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</si>
  <si>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</si>
  <si>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</si>
  <si>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</si>
  <si>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</si>
  <si>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</si>
  <si>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</si>
  <si>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</si>
  <si>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</si>
  <si>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</t>
  </si>
  <si>
    <t>FOB Cost $ (Value)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</si>
  <si>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</si>
  <si>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</si>
  <si>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</si>
  <si>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</si>
  <si>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</si>
  <si>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</si>
  <si>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</si>
  <si>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</si>
  <si>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</si>
  <si>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</si>
  <si>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</si>
  <si>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</si>
  <si>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</si>
  <si>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</si>
  <si>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</si>
  <si>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</si>
  <si>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r>
      <t xml:space="preserve">Duty Rate </t>
    </r>
    <r>
      <rPr>
        <b/>
        <sz val="11"/>
        <color rgb="FFFF0000"/>
        <rFont val="Calibri"/>
        <family val="2"/>
      </rPr>
      <t>（20% Tariff）</t>
    </r>
  </si>
  <si>
    <t>Duty per Item $</t>
  </si>
  <si>
    <t>LDP Cost $</t>
  </si>
  <si>
    <t>DA %</t>
  </si>
  <si>
    <t>DA $</t>
  </si>
  <si>
    <t>Royalty %</t>
  </si>
  <si>
    <t>Royalty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</si>
  <si>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</si>
  <si>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</si>
  <si>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</si>
  <si>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</si>
  <si>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</si>
  <si>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</si>
  <si>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</si>
  <si>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</si>
  <si>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</si>
  <si>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</si>
  <si>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</si>
  <si>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Warehouse Charge %</t>
  </si>
  <si>
    <t>Warehouse Charge $</t>
  </si>
  <si>
    <t>Total Load $</t>
  </si>
  <si>
    <t>LDP Cost with Load $</t>
  </si>
  <si>
    <t>JLA LDP MU%</t>
  </si>
  <si>
    <t>JLA Domestic Price</t>
  </si>
  <si>
    <t>Suggested Retail Price</t>
  </si>
  <si>
    <t>Retail Markup %</t>
  </si>
  <si>
    <t>Additional Customer Price</t>
  </si>
  <si>
    <t>Total Quantity</t>
  </si>
  <si>
    <t>Total Cost</t>
  </si>
  <si>
    <t>Total Sales</t>
  </si>
  <si>
    <t>Retailer Selling Price Total</t>
  </si>
  <si>
    <t>Master Carton CBM</t>
  </si>
  <si>
    <t>Master Carton Weight (kg)</t>
  </si>
  <si>
    <t>Vendor</t>
  </si>
  <si>
    <t>Bath Rug</t>
  </si>
  <si>
    <t>PVC Tub Mat</t>
    <phoneticPr fontId="1" type="noConversion"/>
  </si>
  <si>
    <t>Tub Mat</t>
  </si>
  <si>
    <t>PVC</t>
  </si>
  <si>
    <t>Piece</t>
  </si>
  <si>
    <t>Normal</t>
  </si>
  <si>
    <t>Rolled with bellyband , 12pcs per carton</t>
    <phoneticPr fontId="13" type="noConversion"/>
  </si>
  <si>
    <t xml:space="preserve"> Grey</t>
  </si>
  <si>
    <t>3924.90.1050</t>
    <phoneticPr fontId="2" type="noConversion"/>
  </si>
  <si>
    <t>Tan</t>
  </si>
  <si>
    <t>Clear</t>
  </si>
  <si>
    <t xml:space="preserve"> Smoke</t>
  </si>
  <si>
    <t>3924.90.1050</t>
    <phoneticPr fontId="2" type="noConversion"/>
  </si>
  <si>
    <t>Rolled with bellyband , 12pcs per carton</t>
    <phoneticPr fontId="13" type="noConversion"/>
  </si>
  <si>
    <t>Laura Ashley</t>
  </si>
  <si>
    <t>Laura Ashley 5%</t>
  </si>
  <si>
    <t>Scallop Edge
UT164
Tub Mat</t>
  </si>
  <si>
    <t>PVC Tub Mat</t>
    <phoneticPr fontId="1" type="noConversion"/>
  </si>
  <si>
    <t>17x30</t>
  </si>
  <si>
    <t>White</t>
  </si>
  <si>
    <t>RUIJIE</t>
  </si>
  <si>
    <t>Blue</t>
  </si>
  <si>
    <t>Sage</t>
  </si>
  <si>
    <t>3924.90.1050</t>
    <phoneticPr fontId="2" type="noConversion"/>
  </si>
  <si>
    <t>Laura Ashely</t>
  </si>
  <si>
    <t>Micro
UT67
Tub Mat
XL Size</t>
  </si>
  <si>
    <t>PVC Tub Mat</t>
    <phoneticPr fontId="1" type="noConversion"/>
  </si>
  <si>
    <t>15.7x39.3</t>
    <phoneticPr fontId="13" type="noConversion"/>
  </si>
  <si>
    <t>ASPIRE</t>
    <phoneticPr fontId="13" type="noConversion"/>
  </si>
  <si>
    <t>15.7x39.3</t>
    <phoneticPr fontId="13" type="noConversion"/>
  </si>
  <si>
    <t>3924.90.1050</t>
    <phoneticPr fontId="2" type="noConversion"/>
  </si>
  <si>
    <t>15.7x39.3</t>
    <phoneticPr fontId="13" type="noConversion"/>
  </si>
  <si>
    <t>ASPIRE</t>
    <phoneticPr fontId="13" type="noConversion"/>
  </si>
  <si>
    <t>LA72-0325B</t>
    <phoneticPr fontId="1" type="noConversion"/>
  </si>
  <si>
    <t>LA72-0326B</t>
    <phoneticPr fontId="1" type="noConversion"/>
  </si>
  <si>
    <t>LA72-0327B</t>
    <phoneticPr fontId="1" type="noConversion"/>
  </si>
  <si>
    <t>LA72-0328B</t>
    <phoneticPr fontId="1" type="noConversion"/>
  </si>
  <si>
    <t>LA72-0329B</t>
    <phoneticPr fontId="1" type="noConversion"/>
  </si>
  <si>
    <t>LA72-0330B</t>
    <phoneticPr fontId="1" type="noConversion"/>
  </si>
  <si>
    <t>LA72-0331B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</si>
</sst>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 &quot;¥&quot;* #,##0.00_ ;_ &quot;¥&quot;* \-#,##0.00_ ;_ &quot;¥&quot;* &quot;-&quot;??_ ;_ @_ "/>
    <numFmt numFmtId="24" formatCode="\$#,##0_);[Red]\(\$#,##0\)"/>
    <numFmt numFmtId="176" formatCode="&quot;$&quot;#,##0.00"/>
    <numFmt numFmtId="177" formatCode="0.0"/>
    <numFmt numFmtId="178" formatCode="0.000"/>
    <numFmt numFmtId="179" formatCode="_([$$-409]* #,##0.00_);_([$$-409]* \(#,##0.00\);_([$$-409]* &quot;-&quot;??_);_(@_)"/>
    <numFmt numFmtId="180" formatCode="0.0%"/>
    <numFmt numFmtId="182" formatCode="0.00_);[Red]\(0.00\)"/>
  </numFmts>
  <fonts count="17" x14ac:knownFonts="1">
    <font>
      <sz val="11"/>
      <name val="Calibri"/>
    </font>
    <font>
      <sz val="9"/>
      <name val="宋体"/>
      <family val="3"/>
      <charset val="134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</font>
    <font>
      <sz val="11"/>
      <name val="Arial"/>
      <family val="2"/>
    </font>
    <font>
      <sz val="12"/>
      <name val="宋体"/>
      <family val="3"/>
      <charset val="134"/>
    </font>
    <font>
      <sz val="11"/>
      <color rgb="FFFF0000"/>
      <name val="Arial"/>
      <family val="2"/>
    </font>
    <font>
      <b/>
      <sz val="11"/>
      <name val="Arial"/>
      <family val="2"/>
    </font>
    <font>
      <b/>
      <sz val="9"/>
      <color indexed="81"/>
      <name val="Tahoma"/>
      <family val="2"/>
    </font>
    <font>
      <sz val="11"/>
      <color theme="1"/>
      <name val="宋体"/>
      <family val="3"/>
      <charset val="134"/>
      <scheme val="minor"/>
    </font>
    <font>
      <b/>
      <sz val="10"/>
      <color rgb="FFFF0000"/>
      <name val="Arial"/>
      <family val="2"/>
    </font>
    <font>
      <sz val="11"/>
      <color indexed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2" fillId="0" borderId="0"/>
    <xf numFmtId="0" fontId="5" fillId="0" borderId="0"/>
    <xf numFmtId="179" fontId="10" fillId="0" borderId="0"/>
    <xf numFmtId="0" fontId="10" fillId="0" borderId="0"/>
    <xf numFmtId="0" fontId="10" fillId="0" borderId="0"/>
    <xf numFmtId="0" fontId="5" fillId="0" borderId="0"/>
    <xf numFmtId="0" fontId="14" fillId="0" borderId="0">
      <alignment vertical="center"/>
    </xf>
    <xf numFmtId="179" fontId="5" fillId="0" borderId="0"/>
    <xf numFmtId="179" fontId="5" fillId="0" borderId="0"/>
    <xf numFmtId="9" fontId="2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179" fontId="16" fillId="0" borderId="0">
      <alignment vertical="center"/>
    </xf>
  </cellStyleXfs>
  <cellXfs count="77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1" applyAlignment="1">
      <alignment wrapText="1"/>
    </xf>
    <xf numFmtId="176" fontId="3" fillId="0" borderId="0" xfId="0" applyNumberFormat="1" applyFont="1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176" fontId="3" fillId="2" borderId="2" xfId="0" applyNumberFormat="1" applyFont="1" applyFill="1" applyBorder="1" applyAlignment="1">
      <alignment horizontal="center" wrapText="1"/>
    </xf>
    <xf numFmtId="176" fontId="3" fillId="6" borderId="1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177" fontId="3" fillId="0" borderId="2" xfId="0" applyNumberFormat="1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wrapText="1"/>
    </xf>
    <xf numFmtId="1" fontId="3" fillId="0" borderId="2" xfId="0" applyNumberFormat="1" applyFont="1" applyBorder="1" applyAlignment="1">
      <alignment horizontal="center" wrapText="1"/>
    </xf>
    <xf numFmtId="178" fontId="6" fillId="0" borderId="2" xfId="2" applyNumberFormat="1" applyFont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6" fontId="6" fillId="0" borderId="2" xfId="2" applyNumberFormat="1" applyFont="1" applyBorder="1" applyAlignment="1">
      <alignment wrapText="1"/>
    </xf>
    <xf numFmtId="10" fontId="3" fillId="0" borderId="2" xfId="0" applyNumberFormat="1" applyFont="1" applyBorder="1" applyAlignment="1">
      <alignment horizontal="center" wrapText="1"/>
    </xf>
    <xf numFmtId="176" fontId="6" fillId="5" borderId="2" xfId="2" applyNumberFormat="1" applyFont="1" applyFill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76" fontId="6" fillId="3" borderId="2" xfId="2" applyNumberFormat="1" applyFont="1" applyFill="1" applyBorder="1" applyAlignment="1">
      <alignment wrapText="1"/>
    </xf>
    <xf numFmtId="10" fontId="6" fillId="3" borderId="2" xfId="2" applyNumberFormat="1" applyFont="1" applyFill="1" applyBorder="1" applyAlignment="1">
      <alignment wrapText="1"/>
    </xf>
    <xf numFmtId="176" fontId="7" fillId="7" borderId="2" xfId="2" applyNumberFormat="1" applyFont="1" applyFill="1" applyBorder="1" applyAlignment="1">
      <alignment wrapText="1"/>
    </xf>
    <xf numFmtId="176" fontId="3" fillId="3" borderId="2" xfId="0" applyNumberFormat="1" applyFont="1" applyFill="1" applyBorder="1" applyAlignment="1">
      <alignment horizontal="center" wrapText="1"/>
    </xf>
    <xf numFmtId="176" fontId="7" fillId="3" borderId="1" xfId="2" applyNumberFormat="1" applyFont="1" applyFill="1" applyBorder="1" applyAlignment="1">
      <alignment wrapText="1"/>
    </xf>
    <xf numFmtId="2" fontId="6" fillId="0" borderId="2" xfId="2" applyNumberFormat="1" applyFont="1" applyBorder="1" applyAlignment="1">
      <alignment wrapText="1"/>
    </xf>
    <xf numFmtId="2" fontId="3" fillId="0" borderId="2" xfId="0" applyNumberFormat="1" applyFont="1" applyBorder="1" applyAlignment="1">
      <alignment wrapText="1"/>
    </xf>
    <xf numFmtId="0" fontId="3" fillId="0" borderId="0" xfId="0" applyFont="1" applyAlignment="1">
      <alignment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179" fontId="9" fillId="0" borderId="2" xfId="3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0" fillId="0" borderId="2" xfId="0" applyBorder="1" applyAlignment="1">
      <alignment wrapText="1"/>
    </xf>
    <xf numFmtId="176" fontId="12" fillId="0" borderId="2" xfId="0" applyNumberFormat="1" applyFont="1" applyBorder="1" applyAlignment="1">
      <alignment vertical="center"/>
    </xf>
    <xf numFmtId="176" fontId="9" fillId="5" borderId="1" xfId="0" applyNumberFormat="1" applyFont="1" applyFill="1" applyBorder="1" applyAlignment="1">
      <alignment horizontal="center" vertical="center"/>
    </xf>
    <xf numFmtId="180" fontId="5" fillId="0" borderId="2" xfId="6" applyNumberFormat="1" applyBorder="1" applyAlignment="1">
      <alignment horizontal="center" vertical="center" wrapText="1"/>
    </xf>
    <xf numFmtId="2" fontId="9" fillId="0" borderId="2" xfId="0" applyNumberFormat="1" applyFont="1" applyBorder="1" applyAlignment="1">
      <alignment vertical="center"/>
    </xf>
    <xf numFmtId="178" fontId="9" fillId="8" borderId="2" xfId="0" applyNumberFormat="1" applyFont="1" applyFill="1" applyBorder="1" applyAlignment="1">
      <alignment vertical="center"/>
    </xf>
    <xf numFmtId="1" fontId="9" fillId="8" borderId="2" xfId="0" applyNumberFormat="1" applyFont="1" applyFill="1" applyBorder="1" applyAlignment="1">
      <alignment vertical="center"/>
    </xf>
    <xf numFmtId="176" fontId="9" fillId="8" borderId="2" xfId="0" applyNumberFormat="1" applyFont="1" applyFill="1" applyBorder="1" applyAlignment="1">
      <alignment vertical="center"/>
    </xf>
    <xf numFmtId="179" fontId="5" fillId="0" borderId="2" xfId="9" applyBorder="1" applyAlignment="1">
      <alignment horizontal="center" vertical="center" wrapText="1"/>
    </xf>
    <xf numFmtId="180" fontId="9" fillId="0" borderId="2" xfId="0" applyNumberFormat="1" applyFont="1" applyBorder="1" applyAlignment="1">
      <alignment vertical="center"/>
    </xf>
    <xf numFmtId="10" fontId="9" fillId="0" borderId="2" xfId="0" applyNumberFormat="1" applyFont="1" applyBorder="1" applyAlignment="1">
      <alignment vertical="center"/>
    </xf>
    <xf numFmtId="176" fontId="9" fillId="0" borderId="2" xfId="0" applyNumberFormat="1" applyFont="1" applyBorder="1" applyAlignment="1">
      <alignment vertical="center"/>
    </xf>
    <xf numFmtId="10" fontId="9" fillId="8" borderId="2" xfId="10" applyNumberFormat="1" applyFont="1" applyFill="1" applyBorder="1" applyAlignment="1">
      <alignment vertical="center"/>
    </xf>
    <xf numFmtId="176" fontId="15" fillId="5" borderId="2" xfId="8" applyNumberFormat="1" applyFont="1" applyFill="1" applyBorder="1" applyAlignment="1">
      <alignment horizontal="center" vertical="center" wrapText="1"/>
    </xf>
    <xf numFmtId="176" fontId="9" fillId="0" borderId="2" xfId="0" applyNumberFormat="1" applyFont="1" applyBorder="1" applyAlignment="1">
      <alignment vertical="center" wrapText="1"/>
    </xf>
    <xf numFmtId="182" fontId="5" fillId="9" borderId="2" xfId="6" applyNumberFormat="1" applyFill="1" applyBorder="1" applyAlignment="1">
      <alignment horizontal="center" vertical="center" wrapText="1"/>
    </xf>
    <xf numFmtId="2" fontId="9" fillId="8" borderId="2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2" xfId="11" applyFont="1" applyBorder="1" applyAlignment="1">
      <alignment horizontal="center" vertical="center" wrapText="1"/>
    </xf>
    <xf numFmtId="0" fontId="5" fillId="9" borderId="2" xfId="5" applyFont="1" applyFill="1" applyBorder="1" applyAlignment="1">
      <alignment horizontal="center" vertical="center" wrapText="1"/>
    </xf>
    <xf numFmtId="0" fontId="11" fillId="0" borderId="2" xfId="11" applyFont="1" applyBorder="1" applyAlignment="1">
      <alignment horizontal="center" vertical="center" wrapText="1"/>
    </xf>
    <xf numFmtId="24" fontId="5" fillId="0" borderId="2" xfId="12" applyNumberFormat="1" applyFont="1" applyFill="1" applyBorder="1" applyAlignment="1">
      <alignment horizontal="center" vertical="center"/>
    </xf>
    <xf numFmtId="0" fontId="9" fillId="0" borderId="2" xfId="11" applyFont="1" applyBorder="1" applyAlignment="1">
      <alignment horizontal="center" vertical="center"/>
    </xf>
    <xf numFmtId="0" fontId="5" fillId="9" borderId="2" xfId="11" applyFont="1" applyFill="1" applyBorder="1" applyAlignment="1">
      <alignment horizontal="center" vertical="center"/>
    </xf>
    <xf numFmtId="0" fontId="5" fillId="0" borderId="2" xfId="11" applyFont="1" applyBorder="1" applyAlignment="1">
      <alignment horizontal="center" vertical="center"/>
    </xf>
    <xf numFmtId="0" fontId="11" fillId="5" borderId="2" xfId="4" applyFont="1" applyFill="1" applyBorder="1" applyAlignment="1">
      <alignment horizontal="center" vertical="center" wrapText="1"/>
    </xf>
    <xf numFmtId="0" fontId="5" fillId="0" borderId="2" xfId="11" applyFont="1" applyBorder="1" applyAlignment="1">
      <alignment horizontal="center" vertical="center" wrapText="1"/>
    </xf>
    <xf numFmtId="176" fontId="12" fillId="0" borderId="2" xfId="0" applyNumberFormat="1" applyFont="1" applyBorder="1" applyAlignment="1">
      <alignment vertical="center" wrapText="1"/>
    </xf>
    <xf numFmtId="176" fontId="9" fillId="5" borderId="1" xfId="0" applyNumberFormat="1" applyFont="1" applyFill="1" applyBorder="1" applyAlignment="1">
      <alignment horizontal="center" vertical="center" wrapText="1"/>
    </xf>
    <xf numFmtId="10" fontId="9" fillId="0" borderId="2" xfId="0" applyNumberFormat="1" applyFont="1" applyBorder="1" applyAlignment="1">
      <alignment vertical="center" wrapText="1"/>
    </xf>
    <xf numFmtId="2" fontId="9" fillId="0" borderId="2" xfId="0" applyNumberFormat="1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0" fontId="5" fillId="5" borderId="2" xfId="0" applyFont="1" applyFill="1" applyBorder="1"/>
  </cellXfs>
  <cellStyles count="14">
    <cellStyle name="Currency 15" xfId="12"/>
    <cellStyle name="Normal 2" xfId="1"/>
    <cellStyle name="Normal 2 18 2" xfId="2"/>
    <cellStyle name="Normal 2 2" xfId="3"/>
    <cellStyle name="Normal 2 31 2 2" xfId="5"/>
    <cellStyle name="Normal 3" xfId="13"/>
    <cellStyle name="Normal 68" xfId="11"/>
    <cellStyle name="Percent 2" xfId="10"/>
    <cellStyle name="Style 1 2" xfId="8"/>
    <cellStyle name="常规" xfId="0" builtinId="0"/>
    <cellStyle name="常规 9" xfId="7"/>
    <cellStyle name="常规_quotation-Mercury  3.22.2011 (for BBB)_BBB Spring 12 Styleout Belize - Heather 102111 2 2" xfId="4"/>
    <cellStyle name="样式 1 2 2" xfId="9"/>
    <cellStyle name="样式 1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tyles" Target="styles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162428</xdr:colOff>
      <xdr:row>1</xdr:row>
      <xdr:rowOff>130923</xdr:rowOff>
    </xdr:from>
    <xdr:to>
      <xdr:col>1</xdr:col>
      <xdr:colOff>1683587</xdr:colOff>
      <xdr:row>1</xdr:row>
      <xdr:rowOff>1032026</xdr:rowOff>
    </xdr:to>
    <xdr:pic>
      <xdr:nvPicPr>
        <xdr:cNvPr id="9" name="Picture 13" descr="SlipX Solutions 17&quot; x 29&quot; Cloud Shaped Bath Mat with Microban">
          <a:extLst>
            <a:ext uri="{FF2B5EF4-FFF2-40B4-BE49-F238E27FC236}">
              <a16:creationId xmlns:a16="http://schemas.microsoft.com/office/drawing/2014/main" xmlns="" id="{F1001CB3-2004-4704-BDAA-C672CC07E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076" b="19511"/>
        <a:stretch>
          <a:fillRect/>
        </a:stretch>
      </xdr:blipFill>
      <xdr:spPr>
        <a:xfrm>
          <a:off x="838703" y="9560673"/>
          <a:ext cx="1521159" cy="901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77630</xdr:colOff>
      <xdr:row>5</xdr:row>
      <xdr:rowOff>92344</xdr:rowOff>
    </xdr:from>
    <xdr:to>
      <xdr:col>1</xdr:col>
      <xdr:colOff>1818845</xdr:colOff>
      <xdr:row>5</xdr:row>
      <xdr:rowOff>1000606</xdr:rowOff>
    </xdr:to>
    <xdr:pic>
      <xdr:nvPicPr>
        <xdr:cNvPr id="10" name="Picture 14">
          <a:extLst>
            <a:ext uri="{FF2B5EF4-FFF2-40B4-BE49-F238E27FC236}">
              <a16:creationId xmlns:a16="http://schemas.microsoft.com/office/drawing/2014/main" xmlns="" id="{50369F53-C056-4764-8031-9947D6A3F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905" y="14094094"/>
          <a:ext cx="1741215" cy="90826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1371611</xdr:colOff>
      <xdr:row>5</xdr:row>
      <xdr:rowOff>583687</xdr:rowOff>
    </xdr:from>
    <xdr:to>
      <xdr:col>1</xdr:col>
      <xdr:colOff>1902567</xdr:colOff>
      <xdr:row>5</xdr:row>
      <xdr:rowOff>1045507</xdr:rowOff>
    </xdr:to>
    <xdr:pic>
      <xdr:nvPicPr>
        <xdr:cNvPr id="11" name="Picture 16">
          <a:extLst>
            <a:ext uri="{FF2B5EF4-FFF2-40B4-BE49-F238E27FC236}">
              <a16:creationId xmlns:a16="http://schemas.microsoft.com/office/drawing/2014/main" xmlns="" id="{1E36EAC1-7BA4-4D17-B765-0EB1B4704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86" y="14585437"/>
          <a:ext cx="530956" cy="46182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oneCellAnchor>
    <xdr:from>
      <xdr:col>1</xdr:col>
      <xdr:colOff>162428</xdr:colOff>
      <xdr:row>2</xdr:row>
      <xdr:rowOff>130923</xdr:rowOff>
    </xdr:from>
    <xdr:ext cx="1521159" cy="901103"/>
    <xdr:pic>
      <xdr:nvPicPr>
        <xdr:cNvPr id="22" name="Picture 33" descr="SlipX Solutions 17&quot; x 29&quot; Cloud Shaped Bath Mat with Microban">
          <a:extLst>
            <a:ext uri="{FF2B5EF4-FFF2-40B4-BE49-F238E27FC236}">
              <a16:creationId xmlns:a16="http://schemas.microsoft.com/office/drawing/2014/main" xmlns="" id="{BC146844-019F-4BC0-BBE1-F333724B3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076" b="19511"/>
        <a:stretch>
          <a:fillRect/>
        </a:stretch>
      </xdr:blipFill>
      <xdr:spPr>
        <a:xfrm>
          <a:off x="838703" y="10703673"/>
          <a:ext cx="1521159" cy="901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162428</xdr:colOff>
      <xdr:row>3</xdr:row>
      <xdr:rowOff>130923</xdr:rowOff>
    </xdr:from>
    <xdr:ext cx="1521159" cy="901103"/>
    <xdr:pic>
      <xdr:nvPicPr>
        <xdr:cNvPr id="23" name="Picture 34" descr="SlipX Solutions 17&quot; x 29&quot; Cloud Shaped Bath Mat with Microban">
          <a:extLst>
            <a:ext uri="{FF2B5EF4-FFF2-40B4-BE49-F238E27FC236}">
              <a16:creationId xmlns:a16="http://schemas.microsoft.com/office/drawing/2014/main" xmlns="" id="{22FB7FF0-C162-4F58-A985-6D09EDB73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076" b="19511"/>
        <a:stretch>
          <a:fillRect/>
        </a:stretch>
      </xdr:blipFill>
      <xdr:spPr>
        <a:xfrm>
          <a:off x="838703" y="11846673"/>
          <a:ext cx="1521159" cy="901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162428</xdr:colOff>
      <xdr:row>4</xdr:row>
      <xdr:rowOff>130923</xdr:rowOff>
    </xdr:from>
    <xdr:ext cx="1521159" cy="901103"/>
    <xdr:pic>
      <xdr:nvPicPr>
        <xdr:cNvPr id="24" name="Picture 35" descr="SlipX Solutions 17&quot; x 29&quot; Cloud Shaped Bath Mat with Microban">
          <a:extLst>
            <a:ext uri="{FF2B5EF4-FFF2-40B4-BE49-F238E27FC236}">
              <a16:creationId xmlns:a16="http://schemas.microsoft.com/office/drawing/2014/main" xmlns="" id="{97FBC9B4-2D21-4B82-BAC8-0BD4190E0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076" b="19511"/>
        <a:stretch>
          <a:fillRect/>
        </a:stretch>
      </xdr:blipFill>
      <xdr:spPr>
        <a:xfrm>
          <a:off x="838703" y="12989673"/>
          <a:ext cx="1521159" cy="901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77630</xdr:colOff>
      <xdr:row>6</xdr:row>
      <xdr:rowOff>92344</xdr:rowOff>
    </xdr:from>
    <xdr:ext cx="1741215" cy="908262"/>
    <xdr:pic>
      <xdr:nvPicPr>
        <xdr:cNvPr id="25" name="Picture 36">
          <a:extLst>
            <a:ext uri="{FF2B5EF4-FFF2-40B4-BE49-F238E27FC236}">
              <a16:creationId xmlns:a16="http://schemas.microsoft.com/office/drawing/2014/main" xmlns="" id="{BB921BF6-B8F2-4F3D-9201-70C067A6F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905" y="15237094"/>
          <a:ext cx="1741215" cy="90826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oneCellAnchor>
    <xdr:from>
      <xdr:col>1</xdr:col>
      <xdr:colOff>1371611</xdr:colOff>
      <xdr:row>6</xdr:row>
      <xdr:rowOff>583687</xdr:rowOff>
    </xdr:from>
    <xdr:ext cx="569056" cy="461820"/>
    <xdr:pic>
      <xdr:nvPicPr>
        <xdr:cNvPr id="26" name="Picture 37">
          <a:extLst>
            <a:ext uri="{FF2B5EF4-FFF2-40B4-BE49-F238E27FC236}">
              <a16:creationId xmlns:a16="http://schemas.microsoft.com/office/drawing/2014/main" xmlns="" id="{2BADCC5D-5B1D-475B-9E69-606C7E12D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86" y="15728437"/>
          <a:ext cx="569056" cy="46182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oneCellAnchor>
    <xdr:from>
      <xdr:col>1</xdr:col>
      <xdr:colOff>77630</xdr:colOff>
      <xdr:row>7</xdr:row>
      <xdr:rowOff>92344</xdr:rowOff>
    </xdr:from>
    <xdr:ext cx="1741215" cy="908262"/>
    <xdr:pic>
      <xdr:nvPicPr>
        <xdr:cNvPr id="27" name="Picture 38">
          <a:extLst>
            <a:ext uri="{FF2B5EF4-FFF2-40B4-BE49-F238E27FC236}">
              <a16:creationId xmlns:a16="http://schemas.microsoft.com/office/drawing/2014/main" xmlns="" id="{2DEF4AA2-4CD3-401F-B69F-C879DF6D0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905" y="16380094"/>
          <a:ext cx="1741215" cy="90826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oneCellAnchor>
    <xdr:from>
      <xdr:col>1</xdr:col>
      <xdr:colOff>1371611</xdr:colOff>
      <xdr:row>7</xdr:row>
      <xdr:rowOff>583687</xdr:rowOff>
    </xdr:from>
    <xdr:ext cx="569056" cy="461820"/>
    <xdr:pic>
      <xdr:nvPicPr>
        <xdr:cNvPr id="28" name="Picture 39">
          <a:extLst>
            <a:ext uri="{FF2B5EF4-FFF2-40B4-BE49-F238E27FC236}">
              <a16:creationId xmlns:a16="http://schemas.microsoft.com/office/drawing/2014/main" xmlns="" id="{0CF58A67-20B8-41C7-9903-DD3EEF962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86" y="16871437"/>
          <a:ext cx="569056" cy="46182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ujie/AppData/Local/Microsoft/Windows/INetCache/Content.Outlook/YP6JDHFP/HG%20New%20Bath%20Tub%20Mat%20Commitment%20Sheet%20-%2020pt%20Tariff%20%2020251210%20Updated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tar\joyce\customer\CS\CS%20stock%20list(ET)-08103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tar\TEMPLATE\CONSTR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qianyueyun\Local%20Settings\Temporary%20Internet%20Files\Content.Outlook\S0EW6CGV\BBB%20VENDOR%20SET%20UP%20%20ROVERTALLEN%20CHARLESTON%206%2015%20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tcfile11\merchcommon\Merchandise%20Operations\Negotiations%20Team%20Folder\03%20Hardlines%20B\03%20Domestics\D60\2009\S10%20Negotiations\Shabby\3.%20Models\D60%20Shabby%20MCM-star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_GM\HOM\Kristin%20Lee\DOMESTICS\Assortment%20Plans\Master%20Copies\Domestics%20Assortment%20Plan%20-%20Master%20Copy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Fall%2012%20development\D65%20Holiday\Line%20Pla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dhl\tht%20designing\SAMPLE%20THT-2\Sample%20Master%20Card\205909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6.4\desi_aht2\Vinod%20Singh-%2001.06.09\DAILY%20FILES\TAGS\TAG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ldh\Marketing\Documents%20and%20Settings\kishorekumar\Desktop\Book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BATH-CMN\Towels%20Setup\Marketing%20Data%20Sheet%20Print%20Blank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87AA56A\02%20Invite%20&amp;%20Model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Working%20Documents\JLA\BBB\BBB%20Robert%20Allen\RA%20Fall2010%20BBB%20Order\Anatole\BBB%20ANATOLE%20SET-UP%20ROBERT%20ALLEN%20FINAL%204.29.1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sarah.chen\Desktop\Window\BBB%20window\chateau\NM%20CHATEAU%20PLUM%20%20SHEER%20VENDOR%20SETUP%2010%2008%2010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tar\SPECS\MISSES\801\ZELLERS\F97\F7-10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BATH-CMN\Towels%20Setup\MDS%20NEW%20CENTENNIAL%201-2-200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Merchandising\Kidsworld\!Infant-Toddler%20Hardlines\BUY%20PLANS\CAT.%2094%20Carriers\Cat.%2094%20---%20January%202007%20Approved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Merchandising\Kidsworld\!Infant-Toddler%20Hardlines\BUY%20PLANS\CAT.%2094%20Carriers\EXIT%20STRATEGY%207.8.06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tar\SPECS\TRACKING\WENDY\APPROVA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surrat\Local%20Settings\Temporary%20Internet%20Files\OLK6A\2007%20Mid%20Year%20Infant%20Furniture%20-%20Product%20List%20%20Gerber%20Childrenswear%20%20WITH%20STYLE%20#S  7-18-0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BATH-CMN\Towels%20Setup\Marketing%20Data%20Sheet%207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Merchant_Analytics\Attributes\Sears%20Soft%20Home%20Attributes\TEMPLATES\TEMPLATE_BATH_Sears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tar\Documents%20and%20Settings\sunzhijuan\Local%20Settings\Temporary%20Internet%20Files\OLK1\Documents%20and%20Settings\merry.sheng\Desktop\TARGET\FORMS\TARGET%20quote%20sheet%20forma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Lard%20-%20Design\Customs%20Memo\Master%20Copy%20Quote%20Sheet%202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Merchandising\Kidsworld\!Infant-Toddler%20Hardlines\scott%20fryzel\mid%20year%20updates\category%208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srijansrivastava\AppData\Local\Temp\notesFFF692\https:\star.target.com\Michelle\Seating%2007.04\Seating-Kitchen%20Round%203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zhangqing\&#26700;&#38754;\BBB\item%20set%20up\Final\BBB_Bombay_Cambay_Item%20Set%20Up_2011102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ying.gu\AppData\Local\Microsoft\Windows\Temporary%20Internet%20Files\OLK784B\tex%20fleece%204-17-12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sarah.chen\Local%20Settings\Temporary%20Internet%20Files\OLK21\JLA%20-%20NEW%20SMART%20DRY%20TOWEL%20OCTOBER%20DELIVERY%20(2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ldh\Marketing\DOCUME~1\DINESH~1\LOCALS~1\Temp\notesFFF692\Canopy_Wk08_IDPT_w.xlsb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zhangqing\Local%20Settings\Temporary%20Internet%20Files\Content.Outlook\IUZUJE2G\BBB\item%20set%20up\BBB_BTC_Cozy%20soft_Item%20Set%20Up_20111222_E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FILES\Business\Sears\Item%20Setup\Copy%20of%20Fall%202011%20JLA%20Better%20Shower%20Curtains%20DISPLAY%20Exploding%20Assortment%20Spec%20Shee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_ldh\Marketing\Documents%20and%20Settings\z045424\Desktop\Forms\PCB%20Softgoods%206%206%20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 20pt Tariff"/>
      <sheetName val="Commitment"/>
      <sheetName val="Item"/>
      <sheetName val="AmyLi 12.4"/>
      <sheetName val="Old Commitment Sheet"/>
      <sheetName val="ValueSelect"/>
      <sheetName val="Data"/>
    </sheetNames>
    <sheetDataSet>
      <sheetData sheetId="0"/>
      <sheetData sheetId="1"/>
      <sheetData sheetId="2"/>
      <sheetData sheetId="3"/>
      <sheetData sheetId="4">
        <row r="13">
          <cell r="D13">
            <v>1.95</v>
          </cell>
        </row>
        <row r="14">
          <cell r="D14">
            <v>1.93</v>
          </cell>
        </row>
      </sheetData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  <sheetName val="317-TOP"/>
      <sheetName val="Spec Sheet"/>
      <sheetName val="PT TABLE"/>
      <sheetName val="COMMON ATTR"/>
      <sheetName val="RN_Item Disposition"/>
      <sheetName val="COO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  <sheetName val="PT TABLE"/>
      <sheetName val="COMMON ATTR"/>
      <sheetName val="RN_Item Disposition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Import Quote Sheet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mize"/>
      <sheetName val="TNS Worksheet"/>
      <sheetName val="Baseline"/>
      <sheetName val="Units"/>
      <sheetName val="Dating-Defect"/>
      <sheetName val="Domestic Calc"/>
      <sheetName val="Import Calc"/>
      <sheetName val="FCA Calc"/>
      <sheetName val="Final Item Grid"/>
      <sheetName val="Category Summary"/>
      <sheetName val="TY v BL"/>
      <sheetName val="TSS IAG"/>
      <sheetName val="Summary"/>
      <sheetName val="Item Summary"/>
      <sheetName val="Vendor 1"/>
      <sheetName val="Vendor 2"/>
      <sheetName val="Vendor 3"/>
      <sheetName val="Vendor 4"/>
      <sheetName val="Vendor 5"/>
      <sheetName val="Vendor 6"/>
      <sheetName val="Vendor 7"/>
      <sheetName val="Vendor 8"/>
      <sheetName val="Vendor 9"/>
      <sheetName val="Vendor 10"/>
      <sheetName val="Freight"/>
      <sheetName val="Term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ortment Plan"/>
      <sheetName val="6 Month Forecast"/>
    </sheetNames>
    <sheetDataSet>
      <sheetData sheetId="0"/>
      <sheetData sheetId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REF!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REF!"/>
      <sheetName val="SR2527 TO 2530"/>
      <sheetName val="SR.2521,2522 TO 2523CABANAGREEN"/>
      <sheetName val="SR.2518,2519 TO 2520"/>
      <sheetName val="SR.2515,2516 TO 2517"/>
      <sheetName val="SR.2512,2513 to 2514 "/>
      <sheetName val="SR.2509,2510 to 2511 "/>
      <sheetName val="SR.2506,2507 to 2508"/>
      <sheetName val="2485&amp;2486"/>
      <sheetName val="SR.2504&amp;2505"/>
      <sheetName val="SR.2502&amp;2503"/>
      <sheetName val="SR.2500&amp;2501"/>
      <sheetName val="SR.2498&amp;2499"/>
      <sheetName val="SR2487"/>
      <sheetName val="SR2482 TO 2486"/>
      <sheetName val="SR.2481"/>
      <sheetName val="SR.2479 &amp; 2480"/>
      <sheetName val="SR2478"/>
      <sheetName val="SR2476&amp; 2477"/>
      <sheetName val="SR2475"/>
      <sheetName val="SR2474"/>
      <sheetName val="SR.2469 TO 2473"/>
      <sheetName val="SR.2468"/>
      <sheetName val="2467"/>
      <sheetName val="2465"/>
      <sheetName val="SR2465&amp;2466"/>
      <sheetName val="SR.2459"/>
      <sheetName val="SR.2419"/>
      <sheetName val="SR2457&amp;2458"/>
      <sheetName val="SR2454&amp;2456"/>
      <sheetName val="SR.2437,2438,2439"/>
      <sheetName val="SR.2434,2435,2436"/>
      <sheetName val="SR.2431,2432,2433"/>
      <sheetName val="SR.2423,2424,2425"/>
      <sheetName val="SR 2420,2421,2422"/>
      <sheetName val="SR.2415,2416,2417,2418,2419"/>
      <sheetName val="SR..2414"/>
      <sheetName val="SR-2402 &amp; 2404"/>
      <sheetName val="SR.2410"/>
      <sheetName val="SR2405 TO 2408"/>
      <sheetName val="SR2399 &amp; 2400"/>
      <sheetName val="SR2397 &amp; 2398"/>
      <sheetName val="SR2395 &amp; 2396"/>
      <sheetName val="SR2393 &amp; 2394"/>
      <sheetName val="SR2387 &amp; 2388"/>
      <sheetName val="SR2391 &amp; 2392"/>
      <sheetName val="SR2389 &amp; 2390"/>
      <sheetName val="SR2378 TO 2386"/>
      <sheetName val="SR2376&amp;2377"/>
      <sheetName val="SR2374&amp;2375"/>
      <sheetName val="SR2372&amp;2373"/>
      <sheetName val="SR2370&amp;2371"/>
      <sheetName val="SR2368&amp;2369"/>
      <sheetName val="SR2366&amp;2367"/>
      <sheetName val="SR2364&amp;2365"/>
      <sheetName val="SR2347&amp;2348"/>
      <sheetName val="SR2363"/>
      <sheetName val="SR2361&amp;2362"/>
      <sheetName val="SR2359&amp;2360"/>
      <sheetName val="SR2345&amp;2346"/>
      <sheetName val="BURLINGTON 2293,2297"/>
      <sheetName val="2289"/>
      <sheetName val="SR2281,2282"/>
      <sheetName val="SHOPKO 26 ZT 2031 "/>
      <sheetName val="WALMART CUBE 2018"/>
      <sheetName val="WALMART CUBE 2014"/>
      <sheetName val="WALMART  WHITE09,010,011,12,13"/>
      <sheetName val="JCPLONGER LOOP 2008"/>
      <sheetName val="WALMART CUBE B.H.W. 2005,06,07 "/>
      <sheetName val="WALMART CUBE B.H.W. 2002,03,04"/>
      <sheetName val="JCP WEFT INSERT 1&amp;4 2000 TO 01"/>
      <sheetName val="JCP WEFT INSERT 2 &amp;3 1998 TO 99"/>
      <sheetName val="JCP LT FACE 1997"/>
      <sheetName val="MCU5 28 ORGANIC 1996"/>
      <sheetName val="SEARS QUICK DRY 1995"/>
      <sheetName val="1 PLY HEMP 1993 TO 1994"/>
      <sheetName val="COSTCO MU FUNC 1992"/>
      <sheetName val="SEARS HEMP ZT 1991"/>
      <sheetName val="HSI SLUB &amp; ORGANIC 1988 TO 89"/>
      <sheetName val="LANDS END BAMBOO 1987"/>
      <sheetName val="LANDS END BAMBOO 1986"/>
      <sheetName val="EMBROIDERY 1984 TO 1985 "/>
      <sheetName val="COTTON HEMP LT 1982 TO 83"/>
      <sheetName val="CYPRESS 1980 TO 1981"/>
      <sheetName val="2 PLY COTTON BAMBOO 1979"/>
      <sheetName val="JCP ZT TEXTURE 1977 TO 1978"/>
      <sheetName val="JCP ZT TEXTURE 1975 TO 1976"/>
      <sheetName val="JCP ZT TEXTURE 1973 TO 1974"/>
      <sheetName val="JCP ZT WRAPPER RIB BATH 1972"/>
      <sheetName val="WALMART 3 PLY ZT 1970 TO 71"/>
      <sheetName val="WALMART 3 PLY ZT 1968 TO 69"/>
      <sheetName val="JCP SHEARED 1966 TO 1967"/>
      <sheetName val="JCP SHEARED 1964 TO 1965"/>
      <sheetName val="WALMART WRAPPER 1962 TO 63"/>
      <sheetName val="WALMART WRAPPER 1960 TO 61"/>
      <sheetName val="COSTCO YD BATHSHEET 1958 TO 59"/>
      <sheetName val="BBB   OPT-2 1956 TO 1957"/>
      <sheetName val="BBB   OPT-1 1954 TO 1955"/>
      <sheetName val="WRT YD BATH 1953"/>
      <sheetName val="LANDS END OC ZT 1952"/>
      <sheetName val="LANDS END OC ZT 1951"/>
      <sheetName val="LANDS END OC ZT 1950"/>
      <sheetName val="LANDS END OC ZT 1949"/>
      <sheetName val="LANDS END OC ZT 1948"/>
      <sheetName val="LANDS END OC ZT 1947"/>
      <sheetName val="LANDS END OC ZT 1946"/>
      <sheetName val="COSTCO BATHSHEET 1944 TO 1945"/>
      <sheetName val="LANDS END OC ZT 1943"/>
      <sheetName val="HYGRO COTTON 1941 TO 42"/>
      <sheetName val="SUPER FINE ZT WALMART 1940"/>
      <sheetName val="2 PLY ORGANIC 1939"/>
      <sheetName val="LANDS END PIMA 1938"/>
      <sheetName val="HSI REV CHINCHILLA 1937"/>
      <sheetName val="MAINSTAY B H W 1936"/>
      <sheetName val="MAINSTAY B H W 1935"/>
      <sheetName val="JCP MINI RIB 1933 TO 1934"/>
      <sheetName val="QUICK DRY POLY BASE 1931 TO 32"/>
      <sheetName val="COTTON HEMP LT 1929 TO 1930"/>
      <sheetName val="LENDS END OC ZT 1928"/>
      <sheetName val="LANDS END OC ZT 1928"/>
      <sheetName val="LANDS END OC ZT 1927"/>
      <sheetName val="LANDS END OC ZT 1926"/>
      <sheetName val="HSI SLUB REV 1926 TO 1928"/>
      <sheetName val="LANDS END OC ZT 1925"/>
      <sheetName val="LANDS END OC ZT 1924"/>
      <sheetName val="LANDS END OC ZT 1923"/>
      <sheetName val="JCP RIB 1920 TO 1922"/>
      <sheetName val="KOHLS ZT TEXTURE 1918 TO 1919"/>
      <sheetName val="MACY ZT TEXTURE 1917"/>
      <sheetName val="T Y PENINGTON 1916"/>
      <sheetName val="LANDS END C BAMBOO B+H+W 1915"/>
      <sheetName val="LANDS END C BAMBOO B+H+W 1914"/>
      <sheetName val="LANDS END C BAMBOO B+H+W 1913"/>
      <sheetName val="SHOPKO 1911 TO 1912"/>
      <sheetName val="KOHLS MU FUNC LT 1910"/>
      <sheetName val="COSTCO WASH 1908 TO 1909"/>
      <sheetName val="COSTCO HAND 1908 TO 1909"/>
      <sheetName val="COSTCO BATH 1908 TO 1909"/>
      <sheetName val="LL BEAN PREMIUM 1906 TO 1907"/>
      <sheetName val="BBB ORGANIC LOW TWIST 1905"/>
      <sheetName val="MICRO COTTON 1903 TO 1904"/>
      <sheetName val="LL BEAN MERC BDR 1901 TO 1902"/>
      <sheetName val="JCP RIB BATH 1899 TO 1900"/>
      <sheetName val="T Y PENINGTON 1898"/>
      <sheetName val="GUEST SUPPLY WALDROF 1897"/>
      <sheetName val="BBB 2 PLY LT 1895 TO 1896"/>
      <sheetName val="BBB 1 PLY MCU5 1893 TO 1894"/>
      <sheetName val="BBB 1 PLY PIMA 1891 TO 1892"/>
      <sheetName val="BBB 2 PLY S-6 1889 TO 1890"/>
      <sheetName val="RALPH LAUREN 1888"/>
      <sheetName val="CLASSIC VINTAGE 1886 TO 1887"/>
      <sheetName val="CLASSIC SKY BLUE 1884 TO 1885"/>
      <sheetName val="CLASSIC WEFT INSERT 1881 TO 83"/>
      <sheetName val="IKEA FRAZEN WASH + GUEST 1880"/>
      <sheetName val="IKEA FRAZEN HAND-1 &amp; 2 1880"/>
      <sheetName val="IKEA FRAZEN BS+BATH 1880"/>
      <sheetName val="PRINTING TOWEL 1879"/>
      <sheetName val="TJ MAX 11 &amp; 13 1877 TO 1878"/>
      <sheetName val="KOHLS MU FUNC 1876"/>
      <sheetName val="IKEA FRAZEN HAND  1875"/>
      <sheetName val="IKEA FRAZEN HAND  1874"/>
      <sheetName val="IIKEA FRAZEN HAND  1873"/>
      <sheetName val="IKEA FRAZEN HAND 1872"/>
      <sheetName val="IKEA FRAZEN HAND 1871"/>
      <sheetName val="QUICK DRY WASH 1870"/>
      <sheetName val="QUICK DRY HAND 1869"/>
      <sheetName val="QUICK DRY BATH 1868"/>
      <sheetName val="LL BEAN STP.1867"/>
      <sheetName val="MU FUNC 1866"/>
      <sheetName val=" ESSENTIAL COMBED 1865"/>
      <sheetName val="LL BEAN 1863"/>
      <sheetName val="HSI YD 1861 TO 1862"/>
      <sheetName val="PENINGTON 1860"/>
      <sheetName val="HILTON GARDEN 1858 TO 1859"/>
      <sheetName val="WRT EMBROIDERY 1856 TO 1857"/>
      <sheetName val="SAMS 3 PLY ZT 1854 TO 1855"/>
      <sheetName val="SAMS EGYP LT 1852 TO 1853"/>
      <sheetName val="SAMS EGYP LT 1850 TO 1851"/>
      <sheetName val="SAMS OC LT 1848 TO 1849"/>
      <sheetName val="SAMS OC LT 1846 TO 1847"/>
      <sheetName val="SAMS HEMP ZT 1844 TO 1845"/>
      <sheetName val="MACY 1841-42 TO 1843"/>
      <sheetName val="MACY 1838-39 TO 1840"/>
      <sheetName val="SAMS CLUB 1836 TO 1837"/>
      <sheetName val="MEIJER BATH 1834 TO 1835"/>
      <sheetName val="MANOR B+H+W 1833"/>
      <sheetName val="MANOR B+H+W 1832"/>
      <sheetName val="MANOR B+H+W 1831"/>
      <sheetName val="PHOTOPRINT 1830"/>
      <sheetName val="MANOR B+H+W 1829"/>
      <sheetName val="MANOR B+H+W 1828"/>
      <sheetName val="MANOR B+H+W 1827"/>
      <sheetName val="MANOR B+H+W 1826"/>
      <sheetName val="GUEST SUPPLY 1822 TO 18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REF!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735BAF &quot;Y&quot;"/>
      <sheetName val="735BAP &quot;N&quot;"/>
      <sheetName val="735BLC"/>
      <sheetName val="735BHD"/>
      <sheetName val="521BTT"/>
      <sheetName val="760WSK"/>
      <sheetName val="735BMK"/>
      <sheetName val="735BAB"/>
      <sheetName val="G08882"/>
      <sheetName val="735BFT &quot;Y&quot;"/>
      <sheetName val="735BFU &quot;N&quot;"/>
      <sheetName val="735BJB"/>
      <sheetName val="760BHD"/>
      <sheetName val="735BMC"/>
      <sheetName val="760BSH"/>
      <sheetName val="760BTG"/>
      <sheetName val="760BJD"/>
      <sheetName val="735BSM"/>
      <sheetName val="760BSJ"/>
      <sheetName val="735BHM"/>
      <sheetName val="735BHN"/>
      <sheetName val="735BAH"/>
      <sheetName val="021BPB"/>
      <sheetName val="735BKO &quot;N&quot;"/>
      <sheetName val="735BAQ &quot;N&quot;"/>
      <sheetName val="735BAR"/>
      <sheetName val="737BJC &quot;Y&quot;"/>
      <sheetName val="720BPB &quot;N&quot;"/>
      <sheetName val="735BPE &quot;N&quot;"/>
      <sheetName val="735BNB &quot;N&quot;"/>
      <sheetName val="735BKO"/>
      <sheetName val="735BSR"/>
      <sheetName val="720BPB _N_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  <sheetName val="317-TOP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T"/>
      <sheetName val="FOB HELP"/>
      <sheetName val="DropDownInfoPage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/>
      <sheetData sheetId="1" refreshError="1"/>
      <sheetData sheetId="2"/>
      <sheetData sheetId="3"/>
      <sheetData sheetId="4"/>
      <sheetData sheetId="5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Currency"/>
      <sheetName val="Import Quote Sheet"/>
    </sheetNames>
    <sheetDataSet>
      <sheetData sheetId="0"/>
      <sheetData sheetId="1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2"/>
      <sheetData sheetId="3">
        <row r="1">
          <cell r="D1" t="str">
            <v>CAN</v>
          </cell>
        </row>
      </sheetData>
      <sheetData sheetId="4"/>
      <sheetData sheetId="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  <sheetName val="317-TOP"/>
      <sheetName val="Info"/>
      <sheetName val="Mapping"/>
      <sheetName val=" Projected 2006 VS. 2005"/>
      <sheetName val="FLASH WK 23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95BBB"/>
      <sheetName val="895BXA"/>
      <sheetName val="895BW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  <sheetName val="Co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  <sheetName val="Spec Sheet"/>
      <sheetName val="Mapping"/>
      <sheetName val="Costs"/>
      <sheetName val=" Projected 2006 VS. 2005"/>
      <sheetName val="FLASH WK 23"/>
      <sheetName val="a"/>
    </sheetNames>
    <sheetDataSet>
      <sheetData sheetId="0"/>
      <sheetData sheetId="1"/>
      <sheetData sheetId="2">
        <row r="2">
          <cell r="A2">
            <v>5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GERBER CHILDRENSWEAR"/>
      <sheetName val="Gerber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KlMart Original"/>
      <sheetName val="WalMart Original"/>
      <sheetName val="Walmart Pallet Original"/>
      <sheetName val="JC Penny Original"/>
      <sheetName val="Pallet Original"/>
      <sheetName val="Set Original"/>
      <sheetName val="905XXP"/>
      <sheetName val="905XXR"/>
      <sheetName val="800BXA"/>
      <sheetName val="800BXH"/>
      <sheetName val="800BXL"/>
      <sheetName val="800BXO"/>
      <sheetName val="800BXR"/>
      <sheetName val="800BXU"/>
      <sheetName val="878BBB"/>
      <sheetName val="825BJC"/>
      <sheetName val="P03BWM"/>
      <sheetName val="002PAL"/>
      <sheetName val="J01BTG"/>
      <sheetName val="257BTT"/>
      <sheetName val="P85WPL"/>
      <sheetName val="E04HAA"/>
      <sheetName val="001PAL"/>
      <sheetName val="256BTT"/>
      <sheetName val="997BKD"/>
      <sheetName val="952MJO"/>
      <sheetName val="P08BWM"/>
      <sheetName val="P09BWM"/>
      <sheetName val="P10BWM"/>
      <sheetName val="P11BWM"/>
      <sheetName val="907MAD"/>
      <sheetName val="P03BPT"/>
      <sheetName val="P03HPT"/>
      <sheetName val="P03WPT"/>
      <sheetName val="850BWM"/>
      <sheetName val="856BWM"/>
      <sheetName val="003PAL"/>
      <sheetName val="E01BWM"/>
      <sheetName val="E02BWM"/>
      <sheetName val="E03BWM"/>
      <sheetName val="267BTT"/>
      <sheetName val="203BTT"/>
      <sheetName val="204BTT"/>
      <sheetName val="205BTT"/>
      <sheetName val="206BTT"/>
      <sheetName val="207BTT"/>
      <sheetName val="208BTT"/>
      <sheetName val="209BTT"/>
      <sheetName val="210BTT"/>
      <sheetName val="211BTT"/>
      <sheetName val="212BTT"/>
      <sheetName val="213BTT"/>
      <sheetName val="214BTT"/>
      <sheetName val="215BTT"/>
      <sheetName val="216BTT"/>
      <sheetName val="217BTT"/>
      <sheetName val="218BTT"/>
      <sheetName val="219BTT"/>
      <sheetName val="220BTT"/>
      <sheetName val="221BTT"/>
      <sheetName val="222BTT"/>
      <sheetName val="283BTT"/>
      <sheetName val="263BTT"/>
      <sheetName val="291BTT"/>
      <sheetName val="303BTT"/>
      <sheetName val="275BTT"/>
      <sheetName val="284BTT"/>
      <sheetName val="004PAL"/>
      <sheetName val="260BTT"/>
      <sheetName val="932BEL"/>
      <sheetName val="254BTT"/>
      <sheetName val="294BTT"/>
      <sheetName val="307BTT"/>
      <sheetName val="301BTT"/>
      <sheetName val="304BTT"/>
      <sheetName val="322WTT"/>
      <sheetName val="I05BWM"/>
      <sheetName val="8703WM"/>
      <sheetName val="320BTT"/>
      <sheetName val="324BTT"/>
      <sheetName val="325BTT"/>
      <sheetName val="326BTT"/>
      <sheetName val="310BTT"/>
      <sheetName val="235BTT"/>
      <sheetName val="265BTT"/>
      <sheetName val="514BAB"/>
      <sheetName val="866BPL(2)"/>
      <sheetName val="302BTT"/>
      <sheetName val="241BTT"/>
      <sheetName val="335BTT"/>
      <sheetName val="295BTT"/>
      <sheetName val="297BTT"/>
      <sheetName val="299BTT"/>
      <sheetName val="505MAB"/>
      <sheetName val="305BTT"/>
      <sheetName val="313BTT"/>
      <sheetName val="519BSH"/>
      <sheetName val="317BTT"/>
      <sheetName val="342BTT"/>
      <sheetName val="328BTT"/>
      <sheetName val="338BTT"/>
      <sheetName val="355BTT"/>
      <sheetName val="355BTA"/>
      <sheetName val="329BTT"/>
      <sheetName val="336BTT"/>
      <sheetName val="337BTT"/>
      <sheetName val="327BTT"/>
      <sheetName val="334BTT"/>
      <sheetName val="P04BMW"/>
      <sheetName val="365BTT"/>
      <sheetName val="318BTT"/>
      <sheetName val="997BFG"/>
      <sheetName val="361BTT"/>
      <sheetName val="358BTT"/>
      <sheetName val="356BTT"/>
      <sheetName val="841BAA"/>
      <sheetName val="E37BJC"/>
      <sheetName val="005PAL"/>
      <sheetName val="362BTT"/>
      <sheetName val="333BTT"/>
      <sheetName val="P01BJC"/>
      <sheetName val="866BWM"/>
      <sheetName val="I05BSH"/>
      <sheetName val="354BTT"/>
      <sheetName val="369BTT"/>
      <sheetName val="370BTT"/>
      <sheetName val="339BTT"/>
      <sheetName val="377BTT"/>
      <sheetName val="364BTT"/>
      <sheetName val="368BTT"/>
      <sheetName val="363BTT"/>
      <sheetName val="878BAF"/>
      <sheetName val="889BAF"/>
      <sheetName val="889BAH"/>
      <sheetName val="889BBF"/>
      <sheetName val="889BBH"/>
      <sheetName val="889BCF"/>
      <sheetName val="889BCH"/>
      <sheetName val="379BTT"/>
      <sheetName val="390BTT"/>
      <sheetName val="376BTT"/>
      <sheetName val="394BTT"/>
      <sheetName val="I04BWM"/>
      <sheetName val="879BWM"/>
      <sheetName val="382BTT"/>
      <sheetName val="393BTT"/>
      <sheetName val="393BTA"/>
      <sheetName val="391BTT"/>
      <sheetName val="391BTA"/>
      <sheetName val="392BTT"/>
      <sheetName val="392BTA"/>
      <sheetName val="371HTT"/>
      <sheetName val="378BTT"/>
      <sheetName val="374HTT"/>
      <sheetName val="408BTT"/>
      <sheetName val="401BTT"/>
      <sheetName val="375BTT"/>
      <sheetName val="413BTT"/>
      <sheetName val="373BTT"/>
      <sheetName val="997BKA"/>
      <sheetName val="402BTT"/>
      <sheetName val="383BTT"/>
      <sheetName val="415BTT"/>
      <sheetName val="417WTT"/>
      <sheetName val="416HT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  <sheetName val="Sheet1"/>
      <sheetName val="FLASH WK 23"/>
      <sheetName val="Mapp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Spec Sheet"/>
      <sheetName val="Mapping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  <sheetName val="Q1"/>
      <sheetName val="Spec Sheet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 Worksheet"/>
      <sheetName val="Savings"/>
      <sheetName val="Total Savings - Worksheet"/>
      <sheetName val="Category Summary"/>
      <sheetName val="Item Summary"/>
      <sheetName val="Summary"/>
      <sheetName val="Summary BC"/>
      <sheetName val="Baseline"/>
      <sheetName val="Linon"/>
      <sheetName val="Winsome"/>
      <sheetName val="Clingman"/>
      <sheetName val="Victory"/>
      <sheetName val="Mecca"/>
      <sheetName val="Picotee"/>
      <sheetName val="Acme"/>
      <sheetName val="Sauder"/>
      <sheetName val="Adesso"/>
      <sheetName val="Olivo"/>
      <sheetName val="Creative"/>
      <sheetName val="Dong"/>
      <sheetName val="TRG"/>
      <sheetName val="Cosco"/>
      <sheetName val="Office"/>
      <sheetName val="Kingsun"/>
      <sheetName val="Collins"/>
      <sheetName val="Foremost"/>
      <sheetName val="Add Another Vendor Sheet"/>
      <sheetName val="Comp Item Summary"/>
      <sheetName val="Deal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A2" t="str">
            <v>Y</v>
          </cell>
        </row>
        <row r="3">
          <cell r="AA3" t="str">
            <v>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macros"/>
      <sheetName val="vendor info"/>
      <sheetName val="tickets"/>
      <sheetName val="hangers"/>
      <sheetName val="comments"/>
      <sheetName val="other data"/>
      <sheetName val="JLA - NEW SMART DRY TOWEL OCTO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_M"/>
      <sheetName val="QV_Report"/>
      <sheetName val="QV_Back"/>
      <sheetName val="Collaboration_Report"/>
      <sheetName val="DC_Available_Summary"/>
      <sheetName val="Archive_ItemIDC_BI"/>
      <sheetName val="ItemIDC_BI"/>
      <sheetName val="STS_Ladder_Plan"/>
      <sheetName val="Ladder_Plan"/>
      <sheetName val="PO_Detail"/>
      <sheetName val="SQL_data"/>
      <sheetName val="SQL_data2"/>
      <sheetName val="Archive_data"/>
      <sheetName val="M_fcst"/>
      <sheetName val="Archive_fcst"/>
      <sheetName val="QV_2"/>
      <sheetName val="Pivot_Chart"/>
      <sheetName val="Demand"/>
      <sheetName val="Whse_Inventory"/>
      <sheetName val="ItemData"/>
      <sheetName val="Finance"/>
      <sheetName val="Finance_Chart"/>
      <sheetName val="Order_Summary"/>
      <sheetName val="SPT"/>
      <sheetName val="Transit_Time"/>
      <sheetName val="Status"/>
      <sheetName val="Whse_Inventory_Back"/>
      <sheetName val="ItemIDC_BI_Back"/>
      <sheetName val="Realign_Fcst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  <sheetName val="Mapping"/>
      <sheetName val="COO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T"/>
      <sheetName val="PCB EXAMPLE"/>
      <sheetName val=" Example"/>
      <sheetName val="PCB 1"/>
      <sheetName val="PCB 2"/>
      <sheetName val="PCB 3"/>
      <sheetName val="PCB 4"/>
      <sheetName val="PCB 5"/>
      <sheetName val="PCB 6"/>
      <sheetName val="PCB 7"/>
      <sheetName val="PCB 8"/>
      <sheetName val="PCB 9"/>
      <sheetName val="PCB 10"/>
      <sheetName val="PCB 11"/>
      <sheetName val="PCB 12"/>
      <sheetName val="PCB 13"/>
      <sheetName val="PCB 14"/>
      <sheetName val="PCB 15"/>
      <sheetName val="PCB 16"/>
      <sheetName val="PCB 17"/>
      <sheetName val="PCB 18"/>
      <sheetName val="PCB 19"/>
      <sheetName val="PCB 20"/>
      <sheetName val="Drop Downs"/>
      <sheetName val="C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T8"/>
  <sheetViews>
    <sheetView tabSelected="1" zoomScale="75" zoomScaleNormal="75" workbookViewId="0">
      <selection activeCell="Q7" sqref="Q7"/>
    </sheetView>
  </sheetViews>
  <sheetFormatPr defaultColWidth="9.140625" defaultRowHeight="15" x14ac:dyDescent="0.25"/>
  <cols>
    <col min="1" max="1" width="10.140625" style="1" customWidth="1"/>
    <col min="2" max="2" width="28.5703125" style="2" customWidth="1"/>
    <col min="3" max="3" width="8.42578125" style="2" customWidth="1"/>
    <col min="4" max="4" width="18.42578125" style="2" customWidth="1"/>
    <col min="5" max="5" width="27.140625" style="2" customWidth="1"/>
    <col min="6" max="6" width="11.28515625" style="2" customWidth="1"/>
    <col min="7" max="7" width="13.5703125" style="2" customWidth="1"/>
    <col min="8" max="8" width="15.7109375" style="2" customWidth="1"/>
    <col min="9" max="9" width="12.28515625" style="2" customWidth="1"/>
    <col min="10" max="10" width="8.5703125" style="2" customWidth="1"/>
    <col min="11" max="11" width="8.42578125" style="3" customWidth="1"/>
    <col min="12" max="12" width="18.140625" style="2" customWidth="1"/>
    <col min="13" max="13" width="16.140625" style="2" customWidth="1"/>
    <col min="14" max="14" width="15.85546875" style="2" hidden="1" customWidth="1"/>
    <col min="15" max="15" width="8.5703125" style="2" hidden="1" customWidth="1"/>
    <col min="16" max="16" width="15.85546875" style="2" customWidth="1"/>
    <col min="17" max="17" width="19.85546875" style="2" customWidth="1"/>
    <col min="18" max="18" width="8.85546875" style="2" customWidth="1"/>
    <col min="19" max="19" width="8.140625" style="4" customWidth="1"/>
    <col min="20" max="20" width="8.5703125" style="6" customWidth="1"/>
    <col min="21" max="22" width="9.42578125" style="2" customWidth="1"/>
    <col min="23" max="23" width="8.140625" style="73" customWidth="1"/>
    <col min="24" max="24" width="8.7109375" style="73" customWidth="1"/>
    <col min="25" max="25" width="8.5703125" style="73" customWidth="1"/>
    <col min="26" max="26" width="8.140625" style="73" customWidth="1"/>
    <col min="27" max="27" width="8.7109375" style="73" customWidth="1"/>
    <col min="28" max="28" width="7.140625" style="73" customWidth="1"/>
    <col min="29" max="29" width="9" style="7" customWidth="1"/>
    <col min="30" max="30" width="6.28515625" style="74" customWidth="1"/>
    <col min="31" max="31" width="10" style="75" customWidth="1"/>
    <col min="32" max="32" width="10" style="7" customWidth="1"/>
    <col min="33" max="33" width="9.85546875" style="74" customWidth="1"/>
    <col min="34" max="34" width="7.85546875" style="2" customWidth="1"/>
    <col min="35" max="35" width="8.85546875" style="6" customWidth="1"/>
    <col min="36" max="36" width="17" style="2" customWidth="1"/>
    <col min="37" max="37" width="8.42578125" style="5" customWidth="1"/>
    <col min="38" max="38" width="9" style="6" customWidth="1"/>
    <col min="39" max="39" width="8.42578125" style="6" customWidth="1"/>
    <col min="40" max="40" width="7.85546875" style="5" customWidth="1"/>
    <col min="41" max="41" width="5.85546875" style="6" customWidth="1"/>
    <col min="42" max="42" width="8.140625" style="5" customWidth="1"/>
    <col min="43" max="43" width="9.28515625" style="6" customWidth="1"/>
    <col min="44" max="44" width="8.140625" style="5" customWidth="1"/>
    <col min="45" max="45" width="9.28515625" style="6" customWidth="1"/>
    <col min="46" max="46" width="7.85546875" style="6" customWidth="1"/>
    <col min="47" max="47" width="8.140625" style="5" customWidth="1"/>
    <col min="48" max="49" width="9.28515625" style="6" customWidth="1"/>
    <col min="50" max="50" width="11.5703125" style="5" customWidth="1"/>
    <col min="51" max="51" width="10.85546875" style="6" customWidth="1"/>
    <col min="52" max="52" width="9.28515625" style="6" customWidth="1"/>
    <col min="53" max="53" width="11.5703125" style="5" customWidth="1"/>
    <col min="54" max="54" width="10.85546875" style="6" customWidth="1"/>
    <col min="55" max="55" width="11.5703125" style="5" customWidth="1"/>
    <col min="56" max="56" width="10.85546875" style="6" customWidth="1"/>
    <col min="57" max="57" width="7.85546875" style="6" customWidth="1"/>
    <col min="58" max="58" width="12" style="6" customWidth="1"/>
    <col min="59" max="59" width="10.140625" style="6" customWidth="1"/>
    <col min="60" max="60" width="12.140625" style="6" customWidth="1"/>
    <col min="61" max="61" width="9.140625" style="2" customWidth="1"/>
    <col min="62" max="62" width="9.140625" style="2"/>
    <col min="63" max="63" width="10.140625" style="6" customWidth="1"/>
    <col min="64" max="64" width="9.140625" style="2"/>
    <col min="65" max="65" width="15.85546875" style="6" customWidth="1"/>
    <col min="66" max="66" width="13.42578125" style="6" customWidth="1"/>
    <col min="67" max="67" width="11.85546875" style="6" customWidth="1"/>
    <col min="68" max="68" width="9.140625" style="2"/>
    <col min="69" max="69" width="9.140625" style="7"/>
    <col min="70" max="16384" width="9.140625" style="2"/>
  </cols>
  <sheetData>
    <row r="1" spans="1:72" ht="68.099999999999994" customHeight="1" x14ac:dyDescent="0.25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1" t="s">
        <v>5</v>
      </c>
      <c r="G1" s="9" t="s">
        <v>6</v>
      </c>
      <c r="H1" s="12" t="s">
        <v>7</v>
      </c>
      <c r="I1" s="13" t="s">
        <v>8</v>
      </c>
      <c r="J1" s="12" t="s">
        <v>9</v>
      </c>
      <c r="K1" s="13" t="s">
        <v>10</v>
      </c>
      <c r="L1" s="12" t="s">
        <v>11</v>
      </c>
      <c r="M1" s="12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13" t="s">
        <v>17</v>
      </c>
      <c r="S1" s="14" t="s">
        <v>18</v>
      </c>
      <c r="T1" s="15" t="s">
        <v>19</v>
      </c>
      <c r="U1" s="16" t="s">
        <v>20</v>
      </c>
      <c r="V1" s="8" t="s">
        <v>21</v>
      </c>
      <c r="W1" s="17" t="s">
        <v>22</v>
      </c>
      <c r="X1" s="17" t="s">
        <v>23</v>
      </c>
      <c r="Y1" s="17" t="s">
        <v>24</v>
      </c>
      <c r="Z1" s="17" t="s">
        <v>25</v>
      </c>
      <c r="AA1" s="17" t="s">
        <v>26</v>
      </c>
      <c r="AB1" s="17" t="s">
        <v>27</v>
      </c>
      <c r="AC1" s="18" t="s">
        <v>28</v>
      </c>
      <c r="AD1" s="19" t="s">
        <v>29</v>
      </c>
      <c r="AE1" s="20" t="s">
        <v>30</v>
      </c>
      <c r="AF1" s="21" t="s">
        <v>31</v>
      </c>
      <c r="AG1" s="22" t="s">
        <v>32</v>
      </c>
      <c r="AH1" s="8" t="s">
        <v>33</v>
      </c>
      <c r="AI1" s="23" t="s">
        <v>34</v>
      </c>
      <c r="AJ1" s="8" t="s">
        <v>35</v>
      </c>
      <c r="AK1" s="24" t="s">
        <v>36</v>
      </c>
      <c r="AL1" s="25" t="s">
        <v>37</v>
      </c>
      <c r="AM1" s="23" t="s">
        <v>38</v>
      </c>
      <c r="AN1" s="24" t="s">
        <v>39</v>
      </c>
      <c r="AO1" s="23" t="s">
        <v>40</v>
      </c>
      <c r="AP1" s="24" t="s">
        <v>41</v>
      </c>
      <c r="AQ1" s="23" t="s">
        <v>42</v>
      </c>
      <c r="AR1" s="24" t="s">
        <v>43</v>
      </c>
      <c r="AS1" s="23" t="s">
        <v>44</v>
      </c>
      <c r="AT1" s="26" t="s">
        <v>45</v>
      </c>
      <c r="AU1" s="24" t="s">
        <v>46</v>
      </c>
      <c r="AV1" s="23" t="s">
        <v>47</v>
      </c>
      <c r="AW1" s="26" t="s">
        <v>48</v>
      </c>
      <c r="AX1" s="24" t="s">
        <v>49</v>
      </c>
      <c r="AY1" s="23" t="s">
        <v>50</v>
      </c>
      <c r="AZ1" s="26" t="s">
        <v>51</v>
      </c>
      <c r="BA1" s="24" t="s">
        <v>52</v>
      </c>
      <c r="BB1" s="23" t="s">
        <v>53</v>
      </c>
      <c r="BC1" s="24" t="s">
        <v>54</v>
      </c>
      <c r="BD1" s="23" t="s">
        <v>55</v>
      </c>
      <c r="BE1" s="23" t="s">
        <v>56</v>
      </c>
      <c r="BF1" s="27" t="s">
        <v>57</v>
      </c>
      <c r="BG1" s="28" t="s">
        <v>58</v>
      </c>
      <c r="BH1" s="29" t="s">
        <v>59</v>
      </c>
      <c r="BI1" s="30" t="s">
        <v>60</v>
      </c>
      <c r="BJ1" s="28" t="s">
        <v>61</v>
      </c>
      <c r="BK1" s="31" t="s">
        <v>62</v>
      </c>
      <c r="BL1" s="8" t="s">
        <v>63</v>
      </c>
      <c r="BM1" s="23" t="s">
        <v>64</v>
      </c>
      <c r="BN1" s="23" t="s">
        <v>65</v>
      </c>
      <c r="BO1" s="23" t="s">
        <v>66</v>
      </c>
      <c r="BP1" s="32" t="s">
        <v>67</v>
      </c>
      <c r="BQ1" s="33" t="s">
        <v>68</v>
      </c>
      <c r="BS1" s="34" t="s">
        <v>69</v>
      </c>
    </row>
    <row r="2" spans="1:72" s="57" customFormat="1" ht="90" customHeight="1" x14ac:dyDescent="0.25">
      <c r="A2" s="35">
        <v>8</v>
      </c>
      <c r="B2" s="36"/>
      <c r="C2" s="36"/>
      <c r="D2" s="37" t="s">
        <v>84</v>
      </c>
      <c r="E2" s="36" t="s">
        <v>85</v>
      </c>
      <c r="F2" s="36" t="s">
        <v>70</v>
      </c>
      <c r="G2" s="58" t="s">
        <v>86</v>
      </c>
      <c r="H2" s="36" t="s">
        <v>87</v>
      </c>
      <c r="I2" s="36" t="s">
        <v>72</v>
      </c>
      <c r="J2" s="63" t="s">
        <v>73</v>
      </c>
      <c r="K2" s="63" t="s">
        <v>73</v>
      </c>
      <c r="L2" s="63" t="s">
        <v>88</v>
      </c>
      <c r="M2" s="65" t="s">
        <v>89</v>
      </c>
      <c r="N2" s="36"/>
      <c r="O2" s="38"/>
      <c r="P2" s="76" t="s">
        <v>103</v>
      </c>
      <c r="Q2" s="39"/>
      <c r="R2" s="36" t="s">
        <v>74</v>
      </c>
      <c r="S2" s="40">
        <v>1.9</v>
      </c>
      <c r="T2" s="41">
        <f>'[1]Old Commitment Sheet'!D13</f>
        <v>1.95</v>
      </c>
      <c r="U2" s="36" t="s">
        <v>75</v>
      </c>
      <c r="V2" s="42" t="s">
        <v>83</v>
      </c>
      <c r="W2" s="64">
        <v>42</v>
      </c>
      <c r="X2" s="64">
        <v>32</v>
      </c>
      <c r="Y2" s="64">
        <v>24.5</v>
      </c>
      <c r="Z2" s="64">
        <v>42</v>
      </c>
      <c r="AA2" s="64">
        <v>32</v>
      </c>
      <c r="AB2" s="64">
        <v>24.5</v>
      </c>
      <c r="AC2" s="43">
        <v>8</v>
      </c>
      <c r="AD2" s="64">
        <v>12</v>
      </c>
      <c r="AE2" s="44">
        <f t="shared" ref="AE2:AE8" si="0">IF(Z2="","",Z2*AA2*AB2/1000000)</f>
        <v>3.2927999999999999E-2</v>
      </c>
      <c r="AF2" s="43">
        <v>63</v>
      </c>
      <c r="AG2" s="45">
        <f t="shared" ref="AG2:AG8" si="1">IF(AD2="","",AF2/AE2*AD2)</f>
        <v>22959.18367346939</v>
      </c>
      <c r="AH2" s="61">
        <v>3300</v>
      </c>
      <c r="AI2" s="46">
        <f t="shared" ref="AI2:AI8" si="2">IF(ISERROR(AH2/AG2),"",AH2/AG2)</f>
        <v>0.14373333333333332</v>
      </c>
      <c r="AJ2" s="47" t="s">
        <v>78</v>
      </c>
      <c r="AK2" s="48">
        <v>0.23300000000000001</v>
      </c>
      <c r="AL2" s="46">
        <f t="shared" ref="AL2:AL8" si="3">IF(ISERROR(T2*AK2),"",T2*AK2)</f>
        <v>0.45435000000000003</v>
      </c>
      <c r="AM2" s="46">
        <f t="shared" ref="AM2:AM8" si="4">IF(ISERROR(T2+AI2+AL2),"",T2+AI2+AL2)</f>
        <v>2.5480833333333335</v>
      </c>
      <c r="AN2" s="49">
        <v>0</v>
      </c>
      <c r="AO2" s="46">
        <f t="shared" ref="AO2:AO8" si="5">IF(ISERROR(BH2*AN2),"",BH2*AN2)</f>
        <v>0</v>
      </c>
      <c r="AP2" s="49">
        <v>0.06</v>
      </c>
      <c r="AQ2" s="46">
        <f t="shared" ref="AQ2:AQ8" si="6">IF(ISERROR(BH2*AP2),"",BH2*AP2)</f>
        <v>0.252</v>
      </c>
      <c r="AR2" s="49">
        <v>0</v>
      </c>
      <c r="AS2" s="46">
        <f t="shared" ref="AS2:AS8" si="7">IF(ISERROR(BH2*AR2),"",BH2*AR2)</f>
        <v>0</v>
      </c>
      <c r="AT2" s="50">
        <v>0</v>
      </c>
      <c r="AU2" s="49">
        <v>0</v>
      </c>
      <c r="AV2" s="46">
        <f t="shared" ref="AV2:AV8" si="8">IF(ISERROR(BH2*AU2),"",BH2*AU2)</f>
        <v>0</v>
      </c>
      <c r="AW2" s="50">
        <v>0</v>
      </c>
      <c r="AX2" s="49">
        <v>0</v>
      </c>
      <c r="AY2" s="46">
        <f t="shared" ref="AY2:AY8" si="9">IF(ISERROR(BH2*AX2),"",BH2*AX2)</f>
        <v>0</v>
      </c>
      <c r="AZ2" s="50">
        <v>0</v>
      </c>
      <c r="BA2" s="49">
        <v>0</v>
      </c>
      <c r="BB2" s="46">
        <f t="shared" ref="BB2:BB8" si="10">IF(ISERROR(BH2*BA2),"",BH2*BA2)</f>
        <v>0</v>
      </c>
      <c r="BC2" s="49">
        <v>0.08</v>
      </c>
      <c r="BD2" s="46">
        <f t="shared" ref="BD2:BD8" si="11">IF(ISERROR(BH2*BC2),"",BH2*BC2)</f>
        <v>0.33600000000000002</v>
      </c>
      <c r="BE2" s="46">
        <f t="shared" ref="BE2:BE8" si="12">IF(ISERROR(AO2+AQ2+AS2+AV2+AY2+BB2+BD2),"",AO2+AQ2+AS2+AV2+AY2+BB2+BD2)</f>
        <v>0.58800000000000008</v>
      </c>
      <c r="BF2" s="46">
        <f t="shared" ref="BF2:BF8" si="13">IF(ISERROR(AM2+BE2),"",AM2+BE2)</f>
        <v>3.1360833333333336</v>
      </c>
      <c r="BG2" s="51">
        <f t="shared" ref="BG2:BG8" si="14">IF(ISERROR((BH2-BF2)/BH2),"",(BH2-BF2)/BH2)</f>
        <v>0.25331349206349202</v>
      </c>
      <c r="BH2" s="52">
        <v>4.2</v>
      </c>
      <c r="BI2" s="50">
        <v>12.99</v>
      </c>
      <c r="BJ2" s="51">
        <f t="shared" ref="BJ2:BJ8" si="15">IF(ISERROR((BI2-BH2)/BI2),"",(BI2-BH2)/BI2)</f>
        <v>0.6766743648960738</v>
      </c>
      <c r="BK2" s="53"/>
      <c r="BL2" s="54">
        <v>3000</v>
      </c>
      <c r="BM2" s="46">
        <f t="shared" ref="BM2:BM8" si="16">IF(ISERROR(BF2*BL2),"",BF2*BL2)</f>
        <v>9408.25</v>
      </c>
      <c r="BN2" s="46">
        <f t="shared" ref="BN2:BN8" si="17">IF(ISERROR(BH2*BL2),"",BH2*BL2)</f>
        <v>12600</v>
      </c>
      <c r="BO2" s="46">
        <f t="shared" ref="BO2:BO8" si="18">IF(ISERROR(BI2*BL2),"",BI2*BL2)</f>
        <v>38970</v>
      </c>
      <c r="BP2" s="55">
        <f t="shared" ref="BP2:BP8" si="19">IF(W2="","",W2*X2*Y2/1000000/AD2*BL2)</f>
        <v>8.2319999999999993</v>
      </c>
      <c r="BQ2" s="43"/>
      <c r="BR2" s="56"/>
      <c r="BS2" s="63" t="s">
        <v>90</v>
      </c>
      <c r="BT2" s="56"/>
    </row>
    <row r="3" spans="1:72" s="57" customFormat="1" ht="90" customHeight="1" x14ac:dyDescent="0.25">
      <c r="A3" s="35">
        <v>9</v>
      </c>
      <c r="B3" s="36"/>
      <c r="C3" s="36"/>
      <c r="D3" s="37" t="s">
        <v>84</v>
      </c>
      <c r="E3" s="36" t="s">
        <v>85</v>
      </c>
      <c r="F3" s="36" t="s">
        <v>70</v>
      </c>
      <c r="G3" s="58" t="s">
        <v>86</v>
      </c>
      <c r="H3" s="36" t="s">
        <v>71</v>
      </c>
      <c r="I3" s="36" t="s">
        <v>72</v>
      </c>
      <c r="J3" s="63" t="s">
        <v>73</v>
      </c>
      <c r="K3" s="63" t="s">
        <v>73</v>
      </c>
      <c r="L3" s="63" t="s">
        <v>88</v>
      </c>
      <c r="M3" s="65" t="s">
        <v>91</v>
      </c>
      <c r="N3" s="36"/>
      <c r="O3" s="38"/>
      <c r="P3" s="76" t="s">
        <v>104</v>
      </c>
      <c r="Q3" s="39"/>
      <c r="R3" s="36" t="s">
        <v>74</v>
      </c>
      <c r="S3" s="40">
        <v>1.9</v>
      </c>
      <c r="T3" s="41">
        <v>1.95</v>
      </c>
      <c r="U3" s="36" t="s">
        <v>75</v>
      </c>
      <c r="V3" s="42" t="s">
        <v>76</v>
      </c>
      <c r="W3" s="64">
        <v>42</v>
      </c>
      <c r="X3" s="64">
        <v>32</v>
      </c>
      <c r="Y3" s="64">
        <v>24.5</v>
      </c>
      <c r="Z3" s="64">
        <v>42</v>
      </c>
      <c r="AA3" s="64">
        <v>32</v>
      </c>
      <c r="AB3" s="64">
        <v>24.5</v>
      </c>
      <c r="AC3" s="43">
        <v>8</v>
      </c>
      <c r="AD3" s="64">
        <v>12</v>
      </c>
      <c r="AE3" s="44">
        <f t="shared" si="0"/>
        <v>3.2927999999999999E-2</v>
      </c>
      <c r="AF3" s="43">
        <v>63</v>
      </c>
      <c r="AG3" s="45">
        <f t="shared" si="1"/>
        <v>22959.18367346939</v>
      </c>
      <c r="AH3" s="61">
        <v>3300</v>
      </c>
      <c r="AI3" s="46">
        <f t="shared" si="2"/>
        <v>0.14373333333333332</v>
      </c>
      <c r="AJ3" s="47" t="s">
        <v>82</v>
      </c>
      <c r="AK3" s="48">
        <v>0.23300000000000001</v>
      </c>
      <c r="AL3" s="46">
        <f t="shared" si="3"/>
        <v>0.45435000000000003</v>
      </c>
      <c r="AM3" s="46">
        <f t="shared" si="4"/>
        <v>2.5480833333333335</v>
      </c>
      <c r="AN3" s="49">
        <v>0</v>
      </c>
      <c r="AO3" s="46">
        <f t="shared" si="5"/>
        <v>0</v>
      </c>
      <c r="AP3" s="49">
        <v>0.06</v>
      </c>
      <c r="AQ3" s="46">
        <f t="shared" si="6"/>
        <v>0.252</v>
      </c>
      <c r="AR3" s="49">
        <v>0</v>
      </c>
      <c r="AS3" s="46">
        <f t="shared" si="7"/>
        <v>0</v>
      </c>
      <c r="AT3" s="50">
        <v>0</v>
      </c>
      <c r="AU3" s="49">
        <v>0</v>
      </c>
      <c r="AV3" s="46">
        <f t="shared" si="8"/>
        <v>0</v>
      </c>
      <c r="AW3" s="50">
        <v>0</v>
      </c>
      <c r="AX3" s="49">
        <v>0</v>
      </c>
      <c r="AY3" s="46">
        <f t="shared" si="9"/>
        <v>0</v>
      </c>
      <c r="AZ3" s="50">
        <v>0</v>
      </c>
      <c r="BA3" s="49">
        <v>0</v>
      </c>
      <c r="BB3" s="46">
        <f t="shared" si="10"/>
        <v>0</v>
      </c>
      <c r="BC3" s="49">
        <v>0.08</v>
      </c>
      <c r="BD3" s="46">
        <f t="shared" si="11"/>
        <v>0.33600000000000002</v>
      </c>
      <c r="BE3" s="46">
        <f t="shared" si="12"/>
        <v>0.58800000000000008</v>
      </c>
      <c r="BF3" s="46">
        <f t="shared" si="13"/>
        <v>3.1360833333333336</v>
      </c>
      <c r="BG3" s="51">
        <f t="shared" si="14"/>
        <v>0.25331349206349202</v>
      </c>
      <c r="BH3" s="52">
        <v>4.2</v>
      </c>
      <c r="BI3" s="50">
        <v>12.99</v>
      </c>
      <c r="BJ3" s="51">
        <f t="shared" si="15"/>
        <v>0.6766743648960738</v>
      </c>
      <c r="BK3" s="53"/>
      <c r="BL3" s="54">
        <v>3000</v>
      </c>
      <c r="BM3" s="46">
        <f t="shared" si="16"/>
        <v>9408.25</v>
      </c>
      <c r="BN3" s="46">
        <f t="shared" si="17"/>
        <v>12600</v>
      </c>
      <c r="BO3" s="46">
        <f t="shared" si="18"/>
        <v>38970</v>
      </c>
      <c r="BP3" s="55">
        <f t="shared" si="19"/>
        <v>8.2319999999999993</v>
      </c>
      <c r="BQ3" s="43"/>
      <c r="BR3" s="56"/>
      <c r="BS3" s="63" t="s">
        <v>90</v>
      </c>
      <c r="BT3" s="56"/>
    </row>
    <row r="4" spans="1:72" s="57" customFormat="1" ht="90" customHeight="1" x14ac:dyDescent="0.25">
      <c r="A4" s="35">
        <v>10</v>
      </c>
      <c r="B4" s="36"/>
      <c r="C4" s="36"/>
      <c r="D4" s="37" t="s">
        <v>84</v>
      </c>
      <c r="E4" s="36" t="s">
        <v>85</v>
      </c>
      <c r="F4" s="36" t="s">
        <v>70</v>
      </c>
      <c r="G4" s="58" t="s">
        <v>86</v>
      </c>
      <c r="H4" s="36" t="s">
        <v>71</v>
      </c>
      <c r="I4" s="36" t="s">
        <v>72</v>
      </c>
      <c r="J4" s="63" t="s">
        <v>73</v>
      </c>
      <c r="K4" s="63" t="s">
        <v>73</v>
      </c>
      <c r="L4" s="63" t="s">
        <v>88</v>
      </c>
      <c r="M4" s="65" t="s">
        <v>92</v>
      </c>
      <c r="N4" s="36"/>
      <c r="O4" s="38"/>
      <c r="P4" s="76" t="s">
        <v>105</v>
      </c>
      <c r="Q4" s="39"/>
      <c r="R4" s="36" t="s">
        <v>74</v>
      </c>
      <c r="S4" s="40">
        <v>1.9</v>
      </c>
      <c r="T4" s="41">
        <v>1.95</v>
      </c>
      <c r="U4" s="36" t="s">
        <v>75</v>
      </c>
      <c r="V4" s="42" t="s">
        <v>76</v>
      </c>
      <c r="W4" s="64">
        <v>42</v>
      </c>
      <c r="X4" s="64">
        <v>32</v>
      </c>
      <c r="Y4" s="64">
        <v>24.5</v>
      </c>
      <c r="Z4" s="64">
        <v>42</v>
      </c>
      <c r="AA4" s="64">
        <v>32</v>
      </c>
      <c r="AB4" s="64">
        <v>24.5</v>
      </c>
      <c r="AC4" s="43">
        <v>8</v>
      </c>
      <c r="AD4" s="64">
        <v>12</v>
      </c>
      <c r="AE4" s="44">
        <f t="shared" si="0"/>
        <v>3.2927999999999999E-2</v>
      </c>
      <c r="AF4" s="43">
        <v>63</v>
      </c>
      <c r="AG4" s="45">
        <f t="shared" si="1"/>
        <v>22959.18367346939</v>
      </c>
      <c r="AH4" s="61">
        <v>3300</v>
      </c>
      <c r="AI4" s="46">
        <f t="shared" si="2"/>
        <v>0.14373333333333332</v>
      </c>
      <c r="AJ4" s="47" t="s">
        <v>93</v>
      </c>
      <c r="AK4" s="48">
        <v>0.23300000000000001</v>
      </c>
      <c r="AL4" s="46">
        <f t="shared" si="3"/>
        <v>0.45435000000000003</v>
      </c>
      <c r="AM4" s="46">
        <f t="shared" si="4"/>
        <v>2.5480833333333335</v>
      </c>
      <c r="AN4" s="49">
        <v>0</v>
      </c>
      <c r="AO4" s="46">
        <f t="shared" si="5"/>
        <v>0</v>
      </c>
      <c r="AP4" s="49">
        <v>0.06</v>
      </c>
      <c r="AQ4" s="46">
        <f t="shared" si="6"/>
        <v>0.252</v>
      </c>
      <c r="AR4" s="49">
        <v>0</v>
      </c>
      <c r="AS4" s="46">
        <f t="shared" si="7"/>
        <v>0</v>
      </c>
      <c r="AT4" s="50">
        <v>0</v>
      </c>
      <c r="AU4" s="49">
        <v>0</v>
      </c>
      <c r="AV4" s="46">
        <f t="shared" si="8"/>
        <v>0</v>
      </c>
      <c r="AW4" s="50">
        <v>0</v>
      </c>
      <c r="AX4" s="49">
        <v>0</v>
      </c>
      <c r="AY4" s="46">
        <f t="shared" si="9"/>
        <v>0</v>
      </c>
      <c r="AZ4" s="50">
        <v>0</v>
      </c>
      <c r="BA4" s="49">
        <v>0</v>
      </c>
      <c r="BB4" s="46">
        <f t="shared" si="10"/>
        <v>0</v>
      </c>
      <c r="BC4" s="49">
        <v>0.08</v>
      </c>
      <c r="BD4" s="46">
        <f t="shared" si="11"/>
        <v>0.33600000000000002</v>
      </c>
      <c r="BE4" s="46">
        <f t="shared" si="12"/>
        <v>0.58800000000000008</v>
      </c>
      <c r="BF4" s="46">
        <f t="shared" si="13"/>
        <v>3.1360833333333336</v>
      </c>
      <c r="BG4" s="51">
        <f t="shared" si="14"/>
        <v>0.25331349206349202</v>
      </c>
      <c r="BH4" s="52">
        <v>4.2</v>
      </c>
      <c r="BI4" s="50">
        <v>12.99</v>
      </c>
      <c r="BJ4" s="51">
        <f t="shared" si="15"/>
        <v>0.6766743648960738</v>
      </c>
      <c r="BK4" s="53"/>
      <c r="BL4" s="54">
        <v>3000</v>
      </c>
      <c r="BM4" s="46">
        <f t="shared" si="16"/>
        <v>9408.25</v>
      </c>
      <c r="BN4" s="46">
        <f t="shared" si="17"/>
        <v>12600</v>
      </c>
      <c r="BO4" s="46">
        <f t="shared" si="18"/>
        <v>38970</v>
      </c>
      <c r="BP4" s="55">
        <f t="shared" si="19"/>
        <v>8.2319999999999993</v>
      </c>
      <c r="BQ4" s="43"/>
      <c r="BR4" s="56"/>
      <c r="BS4" s="63" t="s">
        <v>90</v>
      </c>
      <c r="BT4" s="56"/>
    </row>
    <row r="5" spans="1:72" s="57" customFormat="1" ht="90" customHeight="1" x14ac:dyDescent="0.25">
      <c r="A5" s="35">
        <v>11</v>
      </c>
      <c r="B5" s="36"/>
      <c r="C5" s="36"/>
      <c r="D5" s="37" t="s">
        <v>84</v>
      </c>
      <c r="E5" s="36" t="s">
        <v>85</v>
      </c>
      <c r="F5" s="36" t="s">
        <v>70</v>
      </c>
      <c r="G5" s="58" t="s">
        <v>86</v>
      </c>
      <c r="H5" s="36" t="s">
        <v>71</v>
      </c>
      <c r="I5" s="36" t="s">
        <v>72</v>
      </c>
      <c r="J5" s="63" t="s">
        <v>73</v>
      </c>
      <c r="K5" s="63" t="s">
        <v>73</v>
      </c>
      <c r="L5" s="63" t="s">
        <v>88</v>
      </c>
      <c r="M5" s="65" t="s">
        <v>79</v>
      </c>
      <c r="N5" s="36"/>
      <c r="O5" s="38"/>
      <c r="P5" s="76" t="s">
        <v>106</v>
      </c>
      <c r="Q5" s="39"/>
      <c r="R5" s="36" t="s">
        <v>74</v>
      </c>
      <c r="S5" s="40">
        <v>1.9</v>
      </c>
      <c r="T5" s="41">
        <v>1.95</v>
      </c>
      <c r="U5" s="36" t="s">
        <v>75</v>
      </c>
      <c r="V5" s="42" t="s">
        <v>76</v>
      </c>
      <c r="W5" s="64">
        <v>42</v>
      </c>
      <c r="X5" s="64">
        <v>32</v>
      </c>
      <c r="Y5" s="64">
        <v>24.5</v>
      </c>
      <c r="Z5" s="64">
        <v>42</v>
      </c>
      <c r="AA5" s="64">
        <v>32</v>
      </c>
      <c r="AB5" s="64">
        <v>24.5</v>
      </c>
      <c r="AC5" s="43">
        <v>8</v>
      </c>
      <c r="AD5" s="64">
        <v>12</v>
      </c>
      <c r="AE5" s="44">
        <f t="shared" si="0"/>
        <v>3.2927999999999999E-2</v>
      </c>
      <c r="AF5" s="43">
        <v>63</v>
      </c>
      <c r="AG5" s="45">
        <f t="shared" si="1"/>
        <v>22959.18367346939</v>
      </c>
      <c r="AH5" s="61">
        <v>3300</v>
      </c>
      <c r="AI5" s="46">
        <f t="shared" si="2"/>
        <v>0.14373333333333332</v>
      </c>
      <c r="AJ5" s="47" t="s">
        <v>93</v>
      </c>
      <c r="AK5" s="48">
        <v>0.23300000000000001</v>
      </c>
      <c r="AL5" s="46">
        <f t="shared" si="3"/>
        <v>0.45435000000000003</v>
      </c>
      <c r="AM5" s="46">
        <f t="shared" si="4"/>
        <v>2.5480833333333335</v>
      </c>
      <c r="AN5" s="49">
        <v>0</v>
      </c>
      <c r="AO5" s="46">
        <f t="shared" si="5"/>
        <v>0</v>
      </c>
      <c r="AP5" s="49">
        <v>0.06</v>
      </c>
      <c r="AQ5" s="46">
        <f t="shared" si="6"/>
        <v>0.252</v>
      </c>
      <c r="AR5" s="49">
        <v>0</v>
      </c>
      <c r="AS5" s="46">
        <f t="shared" si="7"/>
        <v>0</v>
      </c>
      <c r="AT5" s="50">
        <v>0</v>
      </c>
      <c r="AU5" s="49">
        <v>0</v>
      </c>
      <c r="AV5" s="46">
        <f t="shared" si="8"/>
        <v>0</v>
      </c>
      <c r="AW5" s="50">
        <v>0</v>
      </c>
      <c r="AX5" s="49">
        <v>0</v>
      </c>
      <c r="AY5" s="46">
        <f t="shared" si="9"/>
        <v>0</v>
      </c>
      <c r="AZ5" s="50">
        <v>0</v>
      </c>
      <c r="BA5" s="49">
        <v>0</v>
      </c>
      <c r="BB5" s="46">
        <f t="shared" si="10"/>
        <v>0</v>
      </c>
      <c r="BC5" s="49">
        <v>0.08</v>
      </c>
      <c r="BD5" s="46">
        <f t="shared" si="11"/>
        <v>0.33600000000000002</v>
      </c>
      <c r="BE5" s="46">
        <f t="shared" si="12"/>
        <v>0.58800000000000008</v>
      </c>
      <c r="BF5" s="46">
        <f t="shared" si="13"/>
        <v>3.1360833333333336</v>
      </c>
      <c r="BG5" s="51">
        <f t="shared" si="14"/>
        <v>0.25331349206349202</v>
      </c>
      <c r="BH5" s="52">
        <v>4.2</v>
      </c>
      <c r="BI5" s="50">
        <v>12.99</v>
      </c>
      <c r="BJ5" s="51">
        <f t="shared" si="15"/>
        <v>0.6766743648960738</v>
      </c>
      <c r="BK5" s="53"/>
      <c r="BL5" s="54">
        <v>3000</v>
      </c>
      <c r="BM5" s="46">
        <f t="shared" si="16"/>
        <v>9408.25</v>
      </c>
      <c r="BN5" s="46">
        <f t="shared" si="17"/>
        <v>12600</v>
      </c>
      <c r="BO5" s="46">
        <f t="shared" si="18"/>
        <v>38970</v>
      </c>
      <c r="BP5" s="55">
        <f t="shared" si="19"/>
        <v>8.2319999999999993</v>
      </c>
      <c r="BQ5" s="43"/>
      <c r="BR5" s="56"/>
      <c r="BS5" s="63" t="s">
        <v>90</v>
      </c>
      <c r="BT5" s="56"/>
    </row>
    <row r="6" spans="1:72" s="72" customFormat="1" ht="90" customHeight="1" x14ac:dyDescent="0.25">
      <c r="A6" s="35">
        <v>12</v>
      </c>
      <c r="B6" s="38"/>
      <c r="C6" s="38"/>
      <c r="D6" s="62" t="s">
        <v>94</v>
      </c>
      <c r="E6" s="36" t="s">
        <v>85</v>
      </c>
      <c r="F6" s="36" t="s">
        <v>70</v>
      </c>
      <c r="G6" s="66" t="s">
        <v>95</v>
      </c>
      <c r="H6" s="36" t="s">
        <v>96</v>
      </c>
      <c r="I6" s="36" t="s">
        <v>72</v>
      </c>
      <c r="J6" s="59" t="s">
        <v>73</v>
      </c>
      <c r="K6" s="59" t="s">
        <v>73</v>
      </c>
      <c r="L6" s="63" t="s">
        <v>97</v>
      </c>
      <c r="M6" s="60" t="s">
        <v>80</v>
      </c>
      <c r="N6" s="38"/>
      <c r="O6" s="38"/>
      <c r="P6" s="76" t="s">
        <v>107</v>
      </c>
      <c r="Q6" s="39"/>
      <c r="R6" s="36" t="s">
        <v>74</v>
      </c>
      <c r="S6" s="67">
        <v>1.9</v>
      </c>
      <c r="T6" s="68">
        <f>'[1]Old Commitment Sheet'!D14</f>
        <v>1.93</v>
      </c>
      <c r="U6" s="36" t="s">
        <v>75</v>
      </c>
      <c r="V6" s="42" t="s">
        <v>76</v>
      </c>
      <c r="W6" s="64">
        <v>42</v>
      </c>
      <c r="X6" s="64">
        <v>38</v>
      </c>
      <c r="Y6" s="64">
        <v>29</v>
      </c>
      <c r="Z6" s="64">
        <v>42</v>
      </c>
      <c r="AA6" s="64">
        <v>38</v>
      </c>
      <c r="AB6" s="64">
        <v>29</v>
      </c>
      <c r="AC6" s="43">
        <v>8</v>
      </c>
      <c r="AD6" s="64">
        <v>12</v>
      </c>
      <c r="AE6" s="44">
        <f t="shared" si="0"/>
        <v>4.6283999999999999E-2</v>
      </c>
      <c r="AF6" s="43">
        <v>63</v>
      </c>
      <c r="AG6" s="45">
        <f t="shared" si="1"/>
        <v>16333.93829401089</v>
      </c>
      <c r="AH6" s="61">
        <v>3300</v>
      </c>
      <c r="AI6" s="46">
        <f t="shared" si="2"/>
        <v>0.20203333333333331</v>
      </c>
      <c r="AJ6" s="47" t="s">
        <v>78</v>
      </c>
      <c r="AK6" s="69">
        <v>0.23300000000000001</v>
      </c>
      <c r="AL6" s="46">
        <f t="shared" si="3"/>
        <v>0.44969000000000003</v>
      </c>
      <c r="AM6" s="46">
        <f t="shared" si="4"/>
        <v>2.5817233333333331</v>
      </c>
      <c r="AN6" s="49">
        <v>0</v>
      </c>
      <c r="AO6" s="46">
        <f t="shared" si="5"/>
        <v>0</v>
      </c>
      <c r="AP6" s="49">
        <v>0.06</v>
      </c>
      <c r="AQ6" s="46">
        <f t="shared" si="6"/>
        <v>0.24599999999999997</v>
      </c>
      <c r="AR6" s="49">
        <v>0</v>
      </c>
      <c r="AS6" s="46">
        <f t="shared" si="7"/>
        <v>0</v>
      </c>
      <c r="AT6" s="50">
        <v>0</v>
      </c>
      <c r="AU6" s="49">
        <v>0</v>
      </c>
      <c r="AV6" s="46">
        <f t="shared" si="8"/>
        <v>0</v>
      </c>
      <c r="AW6" s="50">
        <v>0</v>
      </c>
      <c r="AX6" s="49">
        <v>0</v>
      </c>
      <c r="AY6" s="46">
        <f t="shared" si="9"/>
        <v>0</v>
      </c>
      <c r="AZ6" s="50">
        <v>0</v>
      </c>
      <c r="BA6" s="49">
        <v>0</v>
      </c>
      <c r="BB6" s="46">
        <f t="shared" si="10"/>
        <v>0</v>
      </c>
      <c r="BC6" s="49">
        <v>0.08</v>
      </c>
      <c r="BD6" s="46">
        <f t="shared" si="11"/>
        <v>0.32799999999999996</v>
      </c>
      <c r="BE6" s="46">
        <f t="shared" si="12"/>
        <v>0.57399999999999995</v>
      </c>
      <c r="BF6" s="46">
        <f t="shared" si="13"/>
        <v>3.155723333333333</v>
      </c>
      <c r="BG6" s="51">
        <f t="shared" si="14"/>
        <v>0.23031138211382116</v>
      </c>
      <c r="BH6" s="52">
        <v>4.0999999999999996</v>
      </c>
      <c r="BI6" s="53">
        <v>12.99</v>
      </c>
      <c r="BJ6" s="51">
        <f t="shared" si="15"/>
        <v>0.68437259430331032</v>
      </c>
      <c r="BK6" s="53"/>
      <c r="BL6" s="54">
        <v>3000</v>
      </c>
      <c r="BM6" s="46">
        <f t="shared" si="16"/>
        <v>9467.1699999999983</v>
      </c>
      <c r="BN6" s="46">
        <f t="shared" si="17"/>
        <v>12299.999999999998</v>
      </c>
      <c r="BO6" s="46">
        <f t="shared" si="18"/>
        <v>38970</v>
      </c>
      <c r="BP6" s="55">
        <f t="shared" si="19"/>
        <v>11.571</v>
      </c>
      <c r="BQ6" s="70"/>
      <c r="BR6" s="71"/>
      <c r="BS6" s="63" t="s">
        <v>98</v>
      </c>
      <c r="BT6" s="71"/>
    </row>
    <row r="7" spans="1:72" s="72" customFormat="1" ht="90" customHeight="1" x14ac:dyDescent="0.25">
      <c r="A7" s="35">
        <v>13</v>
      </c>
      <c r="B7" s="38"/>
      <c r="C7" s="38"/>
      <c r="D7" s="62" t="s">
        <v>94</v>
      </c>
      <c r="E7" s="36" t="s">
        <v>85</v>
      </c>
      <c r="F7" s="36" t="s">
        <v>70</v>
      </c>
      <c r="G7" s="66" t="s">
        <v>95</v>
      </c>
      <c r="H7" s="36" t="s">
        <v>71</v>
      </c>
      <c r="I7" s="36" t="s">
        <v>72</v>
      </c>
      <c r="J7" s="59" t="s">
        <v>73</v>
      </c>
      <c r="K7" s="59" t="s">
        <v>73</v>
      </c>
      <c r="L7" s="63" t="s">
        <v>99</v>
      </c>
      <c r="M7" s="60" t="s">
        <v>77</v>
      </c>
      <c r="N7" s="38"/>
      <c r="O7" s="38"/>
      <c r="P7" s="76" t="s">
        <v>108</v>
      </c>
      <c r="Q7" s="39"/>
      <c r="R7" s="36" t="s">
        <v>74</v>
      </c>
      <c r="S7" s="67">
        <v>1.9</v>
      </c>
      <c r="T7" s="68">
        <v>1.93</v>
      </c>
      <c r="U7" s="36" t="s">
        <v>75</v>
      </c>
      <c r="V7" s="42" t="s">
        <v>76</v>
      </c>
      <c r="W7" s="64">
        <v>42</v>
      </c>
      <c r="X7" s="64">
        <v>38</v>
      </c>
      <c r="Y7" s="64">
        <v>29</v>
      </c>
      <c r="Z7" s="64">
        <v>42</v>
      </c>
      <c r="AA7" s="64">
        <v>38</v>
      </c>
      <c r="AB7" s="64">
        <v>29</v>
      </c>
      <c r="AC7" s="43">
        <v>8</v>
      </c>
      <c r="AD7" s="64">
        <v>12</v>
      </c>
      <c r="AE7" s="44">
        <f t="shared" si="0"/>
        <v>4.6283999999999999E-2</v>
      </c>
      <c r="AF7" s="43">
        <v>63</v>
      </c>
      <c r="AG7" s="45">
        <f t="shared" si="1"/>
        <v>16333.93829401089</v>
      </c>
      <c r="AH7" s="61">
        <v>3300</v>
      </c>
      <c r="AI7" s="46">
        <f t="shared" si="2"/>
        <v>0.20203333333333331</v>
      </c>
      <c r="AJ7" s="47" t="s">
        <v>100</v>
      </c>
      <c r="AK7" s="69">
        <v>0.23300000000000001</v>
      </c>
      <c r="AL7" s="46">
        <f t="shared" si="3"/>
        <v>0.44969000000000003</v>
      </c>
      <c r="AM7" s="46">
        <f t="shared" si="4"/>
        <v>2.5817233333333331</v>
      </c>
      <c r="AN7" s="49">
        <v>0</v>
      </c>
      <c r="AO7" s="46">
        <f t="shared" si="5"/>
        <v>0</v>
      </c>
      <c r="AP7" s="49">
        <v>0.06</v>
      </c>
      <c r="AQ7" s="46">
        <f t="shared" si="6"/>
        <v>0.24599999999999997</v>
      </c>
      <c r="AR7" s="49">
        <v>0</v>
      </c>
      <c r="AS7" s="46">
        <f t="shared" si="7"/>
        <v>0</v>
      </c>
      <c r="AT7" s="50">
        <v>0</v>
      </c>
      <c r="AU7" s="49">
        <v>0</v>
      </c>
      <c r="AV7" s="46">
        <f t="shared" si="8"/>
        <v>0</v>
      </c>
      <c r="AW7" s="50">
        <v>0</v>
      </c>
      <c r="AX7" s="49">
        <v>0</v>
      </c>
      <c r="AY7" s="46">
        <f t="shared" si="9"/>
        <v>0</v>
      </c>
      <c r="AZ7" s="50">
        <v>0</v>
      </c>
      <c r="BA7" s="49">
        <v>0</v>
      </c>
      <c r="BB7" s="46">
        <f t="shared" si="10"/>
        <v>0</v>
      </c>
      <c r="BC7" s="49">
        <v>0.08</v>
      </c>
      <c r="BD7" s="46">
        <f t="shared" si="11"/>
        <v>0.32799999999999996</v>
      </c>
      <c r="BE7" s="46">
        <f t="shared" si="12"/>
        <v>0.57399999999999995</v>
      </c>
      <c r="BF7" s="46">
        <f t="shared" si="13"/>
        <v>3.155723333333333</v>
      </c>
      <c r="BG7" s="51">
        <f t="shared" si="14"/>
        <v>0.23031138211382116</v>
      </c>
      <c r="BH7" s="52">
        <v>4.0999999999999996</v>
      </c>
      <c r="BI7" s="53">
        <v>12.99</v>
      </c>
      <c r="BJ7" s="51">
        <f t="shared" si="15"/>
        <v>0.68437259430331032</v>
      </c>
      <c r="BK7" s="53"/>
      <c r="BL7" s="54">
        <v>3000</v>
      </c>
      <c r="BM7" s="46">
        <f t="shared" si="16"/>
        <v>9467.1699999999983</v>
      </c>
      <c r="BN7" s="46">
        <f t="shared" si="17"/>
        <v>12299.999999999998</v>
      </c>
      <c r="BO7" s="46">
        <f t="shared" si="18"/>
        <v>38970</v>
      </c>
      <c r="BP7" s="55">
        <f t="shared" si="19"/>
        <v>11.571</v>
      </c>
      <c r="BQ7" s="70"/>
      <c r="BR7" s="71"/>
      <c r="BS7" s="63" t="s">
        <v>98</v>
      </c>
      <c r="BT7" s="71"/>
    </row>
    <row r="8" spans="1:72" s="72" customFormat="1" ht="90" customHeight="1" x14ac:dyDescent="0.25">
      <c r="A8" s="35">
        <v>14</v>
      </c>
      <c r="B8" s="38"/>
      <c r="C8" s="38"/>
      <c r="D8" s="62" t="s">
        <v>94</v>
      </c>
      <c r="E8" s="36" t="s">
        <v>85</v>
      </c>
      <c r="F8" s="36" t="s">
        <v>70</v>
      </c>
      <c r="G8" s="66" t="s">
        <v>95</v>
      </c>
      <c r="H8" s="36" t="s">
        <v>87</v>
      </c>
      <c r="I8" s="36" t="s">
        <v>72</v>
      </c>
      <c r="J8" s="59" t="s">
        <v>73</v>
      </c>
      <c r="K8" s="59" t="s">
        <v>73</v>
      </c>
      <c r="L8" s="63" t="s">
        <v>101</v>
      </c>
      <c r="M8" s="60" t="s">
        <v>81</v>
      </c>
      <c r="N8" s="38"/>
      <c r="O8" s="38"/>
      <c r="P8" s="76" t="s">
        <v>109</v>
      </c>
      <c r="Q8" s="39"/>
      <c r="R8" s="36" t="s">
        <v>74</v>
      </c>
      <c r="S8" s="67">
        <v>1.9</v>
      </c>
      <c r="T8" s="68">
        <v>1.93</v>
      </c>
      <c r="U8" s="36" t="s">
        <v>75</v>
      </c>
      <c r="V8" s="42" t="s">
        <v>76</v>
      </c>
      <c r="W8" s="64">
        <v>42</v>
      </c>
      <c r="X8" s="64">
        <v>38</v>
      </c>
      <c r="Y8" s="64">
        <v>29</v>
      </c>
      <c r="Z8" s="64">
        <v>42</v>
      </c>
      <c r="AA8" s="64">
        <v>38</v>
      </c>
      <c r="AB8" s="64">
        <v>29</v>
      </c>
      <c r="AC8" s="43">
        <v>8</v>
      </c>
      <c r="AD8" s="64">
        <v>12</v>
      </c>
      <c r="AE8" s="44">
        <f t="shared" si="0"/>
        <v>4.6283999999999999E-2</v>
      </c>
      <c r="AF8" s="43">
        <v>63</v>
      </c>
      <c r="AG8" s="45">
        <f t="shared" si="1"/>
        <v>16333.93829401089</v>
      </c>
      <c r="AH8" s="61">
        <v>3300</v>
      </c>
      <c r="AI8" s="46">
        <f t="shared" si="2"/>
        <v>0.20203333333333331</v>
      </c>
      <c r="AJ8" s="47" t="s">
        <v>100</v>
      </c>
      <c r="AK8" s="69">
        <v>0.23300000000000001</v>
      </c>
      <c r="AL8" s="46">
        <f t="shared" si="3"/>
        <v>0.44969000000000003</v>
      </c>
      <c r="AM8" s="46">
        <f t="shared" si="4"/>
        <v>2.5817233333333331</v>
      </c>
      <c r="AN8" s="49">
        <v>0</v>
      </c>
      <c r="AO8" s="46">
        <f t="shared" si="5"/>
        <v>0</v>
      </c>
      <c r="AP8" s="49">
        <v>0.06</v>
      </c>
      <c r="AQ8" s="46">
        <f t="shared" si="6"/>
        <v>0.24599999999999997</v>
      </c>
      <c r="AR8" s="49">
        <v>0</v>
      </c>
      <c r="AS8" s="46">
        <f t="shared" si="7"/>
        <v>0</v>
      </c>
      <c r="AT8" s="50">
        <v>0</v>
      </c>
      <c r="AU8" s="49">
        <v>0</v>
      </c>
      <c r="AV8" s="46">
        <f t="shared" si="8"/>
        <v>0</v>
      </c>
      <c r="AW8" s="50">
        <v>0</v>
      </c>
      <c r="AX8" s="49">
        <v>0</v>
      </c>
      <c r="AY8" s="46">
        <f t="shared" si="9"/>
        <v>0</v>
      </c>
      <c r="AZ8" s="50">
        <v>0</v>
      </c>
      <c r="BA8" s="49">
        <v>0</v>
      </c>
      <c r="BB8" s="46">
        <f t="shared" si="10"/>
        <v>0</v>
      </c>
      <c r="BC8" s="49">
        <v>0.08</v>
      </c>
      <c r="BD8" s="46">
        <f t="shared" si="11"/>
        <v>0.32799999999999996</v>
      </c>
      <c r="BE8" s="46">
        <f t="shared" si="12"/>
        <v>0.57399999999999995</v>
      </c>
      <c r="BF8" s="46">
        <f t="shared" si="13"/>
        <v>3.155723333333333</v>
      </c>
      <c r="BG8" s="51">
        <f t="shared" si="14"/>
        <v>0.23031138211382116</v>
      </c>
      <c r="BH8" s="52">
        <v>4.0999999999999996</v>
      </c>
      <c r="BI8" s="53">
        <v>12.99</v>
      </c>
      <c r="BJ8" s="51">
        <f t="shared" si="15"/>
        <v>0.68437259430331032</v>
      </c>
      <c r="BK8" s="53"/>
      <c r="BL8" s="54">
        <v>3000</v>
      </c>
      <c r="BM8" s="46">
        <f t="shared" si="16"/>
        <v>9467.1699999999983</v>
      </c>
      <c r="BN8" s="46">
        <f t="shared" si="17"/>
        <v>12299.999999999998</v>
      </c>
      <c r="BO8" s="46">
        <f t="shared" si="18"/>
        <v>38970</v>
      </c>
      <c r="BP8" s="55">
        <f t="shared" si="19"/>
        <v>11.571</v>
      </c>
      <c r="BQ8" s="70"/>
      <c r="BR8" s="71"/>
      <c r="BS8" s="63" t="s">
        <v>102</v>
      </c>
      <c r="BT8" s="71"/>
    </row>
  </sheetData>
  <sheetProtection insertRows="0" deleteRows="0" sort="0"/>
  <protectedRanges>
    <protectedRange sqref="BH9:BH250 A9:J250 L9:N250 N2:N8 P9:AO250 AK6 BI6 BJ2:BJ6 AL2:AO6 AE2:AG8 AI2:AI8 BP2:BP8 BC2:BG250 BI7:BJ8 A2:C8 E2:F8 H2:I8 AT2:AV250 Q2:U8 AK7:AO8" name="Range1"/>
    <protectedRange sqref="AC2:AC8" name="Range1_2"/>
    <protectedRange sqref="AK2:AK5" name="Range1_4"/>
    <protectedRange sqref="BI2:BI5" name="Range1_5"/>
    <protectedRange sqref="AP2:AS212" name="Range1_1"/>
    <protectedRange sqref="AW2:BB212" name="Range1_7"/>
    <protectedRange sqref="K9:K253" name="Range1_1_1"/>
    <protectedRange sqref="O2:O248" name="Range1_8"/>
    <protectedRange sqref="BK2:BK248" name="Range1_9"/>
  </protectedRanges>
  <phoneticPr fontId="1" type="noConversion"/>
  <pageMargins left="0.7" right="0.7" top="0.75" bottom="0.75" header="0.3" footer="0.3"/>
  <pageSetup paperSize="9" orientation="portrait" horizontalDpi="1200" verticalDpi="120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[1]ValueSelect!#REF!</xm:f>
          </x14:formula1>
          <xm:sqref>F2:F8</xm:sqref>
        </x14:dataValidation>
        <x14:dataValidation type="list" allowBlank="1" showInputMessage="1" showErrorMessage="1">
          <x14:formula1>
            <xm:f>[1]ValueSelect!#REF!</xm:f>
          </x14:formula1>
          <xm:sqref>E2:E8</xm:sqref>
        </x14:dataValidation>
        <x14:dataValidation type="list" allowBlank="1" showInputMessage="1" showErrorMessage="1">
          <x14:formula1>
            <xm:f>[1]Data!#REF!</xm:f>
          </x14:formula1>
          <xm:sqref>U2:U8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2025-12-11T13:27:22Z</dcterms:created>
  <dcterms:modified xsi:type="dcterms:W3CDTF">2025-12-11T13:30:05Z</dcterms:modified>
</cp:coreProperties>
</file>