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ABDD5D1-53CE-4A87-A0F8-19D68359C0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5" l="1"/>
  <c r="AJ3" i="5"/>
  <c r="AR3" i="5" l="1"/>
  <c r="AR4" i="5"/>
  <c r="AR5" i="5"/>
  <c r="AR2" i="5"/>
  <c r="AO3" i="5"/>
  <c r="AO4" i="5"/>
  <c r="AO5" i="5"/>
  <c r="AO2" i="5"/>
  <c r="AL3" i="5" l="1"/>
  <c r="AS3" i="5" s="1"/>
  <c r="AL4" i="5"/>
  <c r="AS4" i="5" s="1"/>
  <c r="AL5" i="5"/>
  <c r="AS5" i="5" s="1"/>
  <c r="AL2" i="5"/>
  <c r="AS2" i="5" s="1"/>
  <c r="AY5" i="5"/>
  <c r="AD5" i="5"/>
  <c r="AE5" i="5" s="1"/>
  <c r="AG5" i="5" s="1"/>
  <c r="AJ5" i="5"/>
  <c r="AY4" i="5"/>
  <c r="AD4" i="5"/>
  <c r="AE4" i="5" s="1"/>
  <c r="AY3" i="5"/>
  <c r="AD3" i="5"/>
  <c r="AE3" i="5" s="1"/>
  <c r="AY2" i="5"/>
  <c r="AD2" i="5"/>
  <c r="AE2" i="5" s="1"/>
  <c r="AJ2" i="5"/>
  <c r="AT5" i="5" l="1"/>
  <c r="AX5" i="5" s="1"/>
  <c r="AU5" i="5" l="1"/>
  <c r="AT4" i="5"/>
  <c r="AX4" i="5" s="1"/>
  <c r="AT3" i="5"/>
  <c r="AX3" i="5" s="1"/>
  <c r="AU3" i="5" l="1"/>
  <c r="AU4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<sst xmlns="http://schemas.openxmlformats.org/spreadsheetml/2006/main" count="99" uniqueCount="69">
  <si>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</si>
  <si>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</si>
  <si>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</si>
  <si>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</si>
  <si>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</si>
  <si>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</si>
  <si>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</si>
  <si>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</si>
  <si>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</si>
  <si>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</si>
  <si>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</si>
  <si>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</si>
  <si>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</si>
  <si>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</si>
  <si>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</si>
  <si>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</si>
  <si>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</si>
  <si>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</si>
  <si>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</si>
  <si>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</si>
  <si>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</si>
  <si>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</si>
  <si>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</si>
  <si>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</si>
  <si>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</si>
  <si>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</si>
  <si>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</si>
  <si>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</si>
  <si>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</si>
  <si>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</si>
  <si>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</si>
  <si>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</si>
  <si>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</si>
  <si>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</si>
  <si>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</si>
  <si>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</si>
  <si>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</si>
  <si>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</si>
  <si>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</si>
  <si>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</si>
  <si>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</si>
  <si>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</si>
  <si>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</si>
  <si>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</si>
  <si>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</si>
  <si>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</si>
  <si>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</si>
  <si>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</si>
  <si>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</si>
  <si>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</si>
  <si>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</si>
  <si>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</si>
  <si>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</si>
  <si>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</si>
  <si>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 xml:space="preserve">100% recycled polyester 90gsm microfibre </t>
    <phoneticPr fontId="69" type="noConversion"/>
  </si>
  <si>
    <t>90gsm GRS MF</t>
    <phoneticPr fontId="69" type="noConversion"/>
  </si>
  <si>
    <t>90gsm MF duvet cover with ruffle</t>
    <phoneticPr fontId="69" type="noConversion"/>
  </si>
  <si>
    <t>Simply Soft Ruffle bedset white</t>
    <phoneticPr fontId="69" type="noConversion"/>
  </si>
  <si>
    <t>SS MF BSET RUFFLE WH</t>
    <phoneticPr fontId="69" type="noConversion"/>
  </si>
  <si>
    <r>
      <t>Double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 200x200+4cm/50x75+4cm(2)</t>
    </r>
    <phoneticPr fontId="69" type="noConversion"/>
  </si>
  <si>
    <r>
      <t>Single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 140x200+4cm/50x75+4cm</t>
    </r>
    <phoneticPr fontId="69" type="noConversion"/>
  </si>
  <si>
    <r>
      <rPr>
        <sz val="11"/>
        <rFont val="微软雅黑"/>
        <family val="2"/>
        <charset val="134"/>
      </rPr>
      <t>King：</t>
    </r>
    <r>
      <rPr>
        <sz val="11"/>
        <rFont val="Calibri"/>
        <family val="2"/>
      </rPr>
      <t xml:space="preserve"> 230x220+4cm/50x75cm(2)</t>
    </r>
    <phoneticPr fontId="69" type="noConversion"/>
  </si>
  <si>
    <r>
      <rPr>
        <sz val="11"/>
        <rFont val="微软雅黑"/>
        <family val="2"/>
        <charset val="134"/>
      </rPr>
      <t>Super King：</t>
    </r>
    <r>
      <rPr>
        <sz val="11"/>
        <rFont val="Calibri"/>
        <family val="2"/>
      </rPr>
      <t xml:space="preserve"> 260x220+4cm/50x75cm(2)</t>
    </r>
    <phoneticPr fontId="69" type="noConversion"/>
  </si>
  <si>
    <t>White</t>
    <phoneticPr fontId="69" type="noConversion"/>
  </si>
  <si>
    <t>V27597</t>
    <phoneticPr fontId="69" type="noConversion"/>
  </si>
  <si>
    <t>NR12-0658</t>
    <phoneticPr fontId="72" type="noConversion"/>
  </si>
  <si>
    <t>NR12-0659</t>
  </si>
  <si>
    <t>NR12-0660</t>
  </si>
  <si>
    <t>NR12-0661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</si>
</sst>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1"/>
      <name val="Calibri"/>
      <family val="2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66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182" fontId="13" fillId="0" borderId="0"/>
    <xf numFmtId="192" fontId="13" fillId="0" borderId="0">
      <alignment vertical="center"/>
    </xf>
    <xf numFmtId="192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80" fontId="4" fillId="0" borderId="0" xfId="4" applyNumberFormat="1" applyAlignment="1">
      <alignment wrapText="1"/>
    </xf>
    <xf numFmtId="181" fontId="4" fillId="0" borderId="0" xfId="4" applyNumberFormat="1" applyAlignment="1">
      <alignment wrapText="1"/>
    </xf>
    <xf numFmtId="1" fontId="4" fillId="0" borderId="1" xfId="4" applyNumberFormat="1" applyBorder="1"/>
    <xf numFmtId="178" fontId="4" fillId="0" borderId="1" xfId="4" applyNumberFormat="1" applyBorder="1"/>
    <xf numFmtId="0" fontId="3" fillId="0" borderId="1" xfId="4" applyFont="1" applyBorder="1" applyAlignment="1">
      <alignment horizontal="center"/>
    </xf>
    <xf numFmtId="0" fontId="3" fillId="7" borderId="1" xfId="4" applyFont="1" applyFill="1" applyBorder="1" applyAlignment="1">
      <alignment horizontal="center"/>
    </xf>
    <xf numFmtId="0" fontId="8" fillId="7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center"/>
    </xf>
    <xf numFmtId="0" fontId="3" fillId="5" borderId="1" xfId="4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79" fontId="3" fillId="4" borderId="1" xfId="4" applyNumberFormat="1" applyFont="1" applyFill="1" applyBorder="1" applyAlignment="1">
      <alignment horizontal="center"/>
    </xf>
    <xf numFmtId="180" fontId="3" fillId="4" borderId="1" xfId="4" applyNumberFormat="1" applyFont="1" applyFill="1" applyBorder="1" applyAlignment="1">
      <alignment horizontal="center"/>
    </xf>
    <xf numFmtId="178" fontId="9" fillId="4" borderId="1" xfId="1" applyNumberFormat="1" applyFont="1" applyFill="1" applyBorder="1"/>
    <xf numFmtId="178" fontId="3" fillId="6" borderId="2" xfId="4" applyNumberFormat="1" applyFont="1" applyFill="1" applyBorder="1" applyAlignment="1">
      <alignment horizontal="center"/>
    </xf>
    <xf numFmtId="178" fontId="3" fillId="4" borderId="1" xfId="4" applyNumberFormat="1" applyFont="1" applyFill="1" applyBorder="1" applyAlignment="1">
      <alignment horizontal="center"/>
    </xf>
    <xf numFmtId="0" fontId="8" fillId="0" borderId="1" xfId="4" applyFont="1" applyBorder="1" applyAlignment="1">
      <alignment horizontal="center"/>
    </xf>
    <xf numFmtId="180" fontId="3" fillId="0" borderId="1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1" fontId="3" fillId="0" borderId="1" xfId="4" applyNumberFormat="1" applyFont="1" applyBorder="1" applyAlignment="1">
      <alignment horizontal="center"/>
    </xf>
    <xf numFmtId="181" fontId="9" fillId="0" borderId="1" xfId="1" applyNumberFormat="1" applyFont="1" applyBorder="1"/>
    <xf numFmtId="1" fontId="9" fillId="0" borderId="1" xfId="1" applyNumberFormat="1" applyFont="1" applyBorder="1"/>
    <xf numFmtId="178" fontId="9" fillId="0" borderId="1" xfId="1" applyNumberFormat="1" applyFont="1" applyBorder="1"/>
    <xf numFmtId="10" fontId="3" fillId="0" borderId="1" xfId="4" applyNumberFormat="1" applyFont="1" applyBorder="1" applyAlignment="1">
      <alignment horizontal="center"/>
    </xf>
    <xf numFmtId="178" fontId="9" fillId="5" borderId="1" xfId="1" applyNumberFormat="1" applyFont="1" applyFill="1" applyBorder="1"/>
    <xf numFmtId="0" fontId="9" fillId="3" borderId="1" xfId="1" applyFont="1" applyFill="1" applyBorder="1"/>
    <xf numFmtId="178" fontId="6" fillId="3" borderId="2" xfId="1" applyNumberFormat="1" applyFont="1" applyFill="1" applyBorder="1"/>
    <xf numFmtId="178" fontId="3" fillId="0" borderId="1" xfId="4" applyNumberFormat="1" applyFont="1" applyBorder="1" applyAlignment="1">
      <alignment horizontal="center"/>
    </xf>
    <xf numFmtId="0" fontId="4" fillId="0" borderId="1" xfId="4" applyBorder="1" applyAlignment="1">
      <alignment horizontal="center"/>
    </xf>
    <xf numFmtId="0" fontId="4" fillId="0" borderId="1" xfId="4" applyBorder="1"/>
    <xf numFmtId="179" fontId="4" fillId="0" borderId="1" xfId="4" applyNumberFormat="1" applyBorder="1"/>
    <xf numFmtId="180" fontId="4" fillId="0" borderId="1" xfId="4" applyNumberFormat="1" applyBorder="1"/>
    <xf numFmtId="178" fontId="0" fillId="2" borderId="1" xfId="5" applyNumberFormat="1" applyFont="1" applyFill="1" applyBorder="1" applyAlignment="1"/>
    <xf numFmtId="178" fontId="4" fillId="0" borderId="2" xfId="4" applyNumberFormat="1" applyBorder="1"/>
    <xf numFmtId="2" fontId="4" fillId="0" borderId="1" xfId="4" applyNumberFormat="1" applyBorder="1"/>
    <xf numFmtId="181" fontId="4" fillId="2" borderId="1" xfId="4" applyNumberFormat="1" applyFill="1" applyBorder="1"/>
    <xf numFmtId="1" fontId="4" fillId="2" borderId="1" xfId="4" applyNumberFormat="1" applyFill="1" applyBorder="1"/>
    <xf numFmtId="178" fontId="4" fillId="2" borderId="1" xfId="4" applyNumberFormat="1" applyFill="1" applyBorder="1"/>
    <xf numFmtId="10" fontId="4" fillId="0" borderId="1" xfId="4" applyNumberFormat="1" applyBorder="1"/>
    <xf numFmtId="10" fontId="0" fillId="2" borderId="1" xfId="6" applyNumberFormat="1" applyFont="1" applyFill="1" applyBorder="1" applyAlignment="1"/>
    <xf numFmtId="0" fontId="4" fillId="0" borderId="1" xfId="0" applyFont="1" applyBorder="1"/>
    <xf numFmtId="0" fontId="71" fillId="0" borderId="1" xfId="0" applyFont="1" applyBorder="1"/>
    <xf numFmtId="0" fontId="5" fillId="4" borderId="1" xfId="0" applyFont="1" applyFill="1" applyBorder="1"/>
  </cellXfs>
  <cellStyles count="7866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792" xr:uid="{C8E81159-DF53-43B6-9F1D-EAF0EA1B8F1D}"/>
    <cellStyle name="Comma 10 3" xfId="5227" xr:uid="{EAF09A7E-0ACD-48A8-8914-DAE498E98D8E}"/>
    <cellStyle name="Comma 10 3 2" xfId="7793" xr:uid="{DB32580B-4797-4532-9AB8-C77550181616}"/>
    <cellStyle name="Comma 10 4" xfId="7791" xr:uid="{860B5C1E-C2BB-4861-996A-876BAF1ED0F5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7796" xr:uid="{DE02A531-D48C-408B-A09C-6EE8FCDF03A9}"/>
    <cellStyle name="Comma 11 2 3" xfId="7795" xr:uid="{8F2A229E-3142-4F85-9DF6-CFCD1E44A57C}"/>
    <cellStyle name="Comma 11 3" xfId="5231" xr:uid="{EB484C5F-5C40-42AD-9347-2F8BF946CDE9}"/>
    <cellStyle name="Comma 11 3 2" xfId="5232" xr:uid="{7FA6E77A-3AA1-4F50-8DCC-9A894A5440F7}"/>
    <cellStyle name="Comma 11 3 2 2" xfId="7798" xr:uid="{9E72FAF7-3C2D-434B-B04B-C10823857185}"/>
    <cellStyle name="Comma 11 3 3" xfId="7797" xr:uid="{85E65F76-383D-4DDE-A459-ABCE9BFA7CE8}"/>
    <cellStyle name="Comma 11 4" xfId="5233" xr:uid="{6011FB1F-4CE6-4C3B-85AC-90462658E744}"/>
    <cellStyle name="Comma 11 4 2" xfId="7799" xr:uid="{2E139DAF-A022-46A2-A9F6-D0359389F8C9}"/>
    <cellStyle name="Comma 11 5" xfId="7794" xr:uid="{E3BDD401-CD3A-4048-96C2-CFCAE77B86B9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7802" xr:uid="{01A07E19-B467-4668-A2AA-E3BCAA818FC5}"/>
    <cellStyle name="Comma 12 2 3" xfId="7801" xr:uid="{80C272D8-BABC-4DD3-BA0A-F378B8EFCB28}"/>
    <cellStyle name="Comma 12 3" xfId="5237" xr:uid="{6C274721-B0E4-4274-9CFA-133089D76A24}"/>
    <cellStyle name="Comma 12 3 2" xfId="5238" xr:uid="{BADCB4D0-4D3E-4EE8-B45D-E2203B941C3D}"/>
    <cellStyle name="Comma 12 3 2 2" xfId="7804" xr:uid="{135453E1-8681-494D-BF21-A592AAAF2A67}"/>
    <cellStyle name="Comma 12 3 3" xfId="7803" xr:uid="{48DA23D3-972A-4C16-8E9B-E39C4CA1BEF8}"/>
    <cellStyle name="Comma 12 4" xfId="5239" xr:uid="{22F81F42-B795-470B-9D28-6067B36EF7B9}"/>
    <cellStyle name="Comma 12 4 2" xfId="7805" xr:uid="{968EF439-A655-42C7-B7D8-94835C633B29}"/>
    <cellStyle name="Comma 12 5" xfId="7800" xr:uid="{8985C886-C843-4DC0-80E3-6E99F4B8102D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7808" xr:uid="{7E0CB57C-C2FE-40E9-9000-9BDDF1BEC02C}"/>
    <cellStyle name="Comma 13 2 3" xfId="7807" xr:uid="{508D11AE-6DF0-4966-A86D-1FD25C979F8C}"/>
    <cellStyle name="Comma 13 3" xfId="5243" xr:uid="{26EDD202-532B-4B9D-82FD-3BE036BFD4E6}"/>
    <cellStyle name="Comma 13 3 2" xfId="5244" xr:uid="{65FED044-A7EB-4B72-94FF-AF0EF2CC6672}"/>
    <cellStyle name="Comma 13 3 2 2" xfId="7810" xr:uid="{927F2BB5-248B-4349-85CB-18DE429CE708}"/>
    <cellStyle name="Comma 13 3 3" xfId="7809" xr:uid="{D8F9CFF8-D821-48E6-8E07-9D46D203DE52}"/>
    <cellStyle name="Comma 13 4" xfId="5245" xr:uid="{892CA83A-3EF2-4E4D-BE60-C83FD0AFF891}"/>
    <cellStyle name="Comma 13 4 2" xfId="7811" xr:uid="{B031909F-2B9D-4260-A7FB-C7B5225574AF}"/>
    <cellStyle name="Comma 13 5" xfId="7806" xr:uid="{4833D22E-8325-4471-A3B6-233023C52A6E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7814" xr:uid="{7C5C4D09-4F50-4B2B-BDDF-BC1E578FB858}"/>
    <cellStyle name="Comma 14 2 3" xfId="7813" xr:uid="{98FC65C2-6421-4ADE-830C-E678CD567BC8}"/>
    <cellStyle name="Comma 14 3" xfId="5249" xr:uid="{20F7E67F-B3D4-4A29-A79C-18C6BAFBB4B2}"/>
    <cellStyle name="Comma 14 3 2" xfId="5250" xr:uid="{381F1158-337D-446A-BD64-1783155E90A0}"/>
    <cellStyle name="Comma 14 3 2 2" xfId="7816" xr:uid="{8FEAB998-C7E6-448E-B9F9-CED6C11A977B}"/>
    <cellStyle name="Comma 14 3 3" xfId="7815" xr:uid="{335D1F51-2319-4B4F-9BA2-63B214E1795C}"/>
    <cellStyle name="Comma 14 4" xfId="5251" xr:uid="{E380444E-B9E5-4334-BB05-037302A11C35}"/>
    <cellStyle name="Comma 14 4 2" xfId="7817" xr:uid="{350FD7DE-4DB3-43EA-80BD-12F1D0AE56B7}"/>
    <cellStyle name="Comma 14 5" xfId="7812" xr:uid="{7557B02A-7173-493C-92D2-DF51A79A3FF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7820" xr:uid="{45804191-FF13-471C-9B1A-62BC8814BEA3}"/>
    <cellStyle name="Comma 15 2 3" xfId="7819" xr:uid="{F467A737-78CC-465A-99F3-392E2DB96543}"/>
    <cellStyle name="Comma 15 3" xfId="5255" xr:uid="{C3681FC0-CFA6-43E5-AC57-3FB00F7F32CE}"/>
    <cellStyle name="Comma 15 3 2" xfId="5256" xr:uid="{F6B6CBBA-4A8C-4E3E-A3C8-9527325F07FD}"/>
    <cellStyle name="Comma 15 3 2 2" xfId="7822" xr:uid="{1A9FAE62-E157-49B5-953A-B82030F00E29}"/>
    <cellStyle name="Comma 15 3 3" xfId="7821" xr:uid="{34200E24-3598-47E7-834C-7641141CBECF}"/>
    <cellStyle name="Comma 15 4" xfId="5257" xr:uid="{215EEB47-B1EE-4CD2-A690-26437FD65F5D}"/>
    <cellStyle name="Comma 15 4 2" xfId="7823" xr:uid="{DCADE958-7E67-44EF-ACAA-C1C2B80C7BBE}"/>
    <cellStyle name="Comma 15 5" xfId="7818" xr:uid="{FED1F907-FDCD-4382-B974-AE37C9B5A08B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7826" xr:uid="{9D5E635A-FCC3-43DD-B33D-8E4C6AA7F9FF}"/>
    <cellStyle name="Comma 16 2 3" xfId="7825" xr:uid="{C852BE11-37F3-41DC-A33A-223A31B0F540}"/>
    <cellStyle name="Comma 16 3" xfId="5261" xr:uid="{E01AFF99-149C-4509-B453-6071408874C7}"/>
    <cellStyle name="Comma 16 3 2" xfId="5262" xr:uid="{35BA642C-2FFA-4D67-A066-87DB79904C0A}"/>
    <cellStyle name="Comma 16 3 2 2" xfId="7828" xr:uid="{5C6222C8-36DE-472C-81BE-412677CA768B}"/>
    <cellStyle name="Comma 16 3 3" xfId="7827" xr:uid="{F134C128-D6EE-4C02-A305-E18B9F25F875}"/>
    <cellStyle name="Comma 16 4" xfId="5263" xr:uid="{7EFDAEC7-A8D4-48DA-ACA2-5D2878B13EFB}"/>
    <cellStyle name="Comma 16 4 2" xfId="7829" xr:uid="{D302421B-FDF9-4658-983F-E1BA07F1C529}"/>
    <cellStyle name="Comma 16 5" xfId="7824" xr:uid="{58AAA11C-CA13-4A74-88EA-15F91572728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7832" xr:uid="{1D11CBB1-1FFC-48E8-9052-6E0532814389}"/>
    <cellStyle name="Comma 17 2 3" xfId="7831" xr:uid="{743B7D1F-64AC-4B52-9B91-B961C62A6F91}"/>
    <cellStyle name="Comma 17 3" xfId="5267" xr:uid="{20391C87-2424-472B-8F32-BF8E81FA2572}"/>
    <cellStyle name="Comma 17 3 2" xfId="5268" xr:uid="{6494D44F-F43A-4755-BF5D-F5999CB9028B}"/>
    <cellStyle name="Comma 17 3 2 2" xfId="7834" xr:uid="{5686DEC6-07A4-4D2C-9347-2C0D71092161}"/>
    <cellStyle name="Comma 17 3 3" xfId="7833" xr:uid="{B335F8A4-E066-4CC7-BABA-936A9745534D}"/>
    <cellStyle name="Comma 17 4" xfId="5269" xr:uid="{1E92076E-1BD1-4F09-BC3C-B2C84CD5CC27}"/>
    <cellStyle name="Comma 17 4 2" xfId="7835" xr:uid="{65B2B13C-9069-4555-A9AA-6815FFE0B289}"/>
    <cellStyle name="Comma 17 5" xfId="7830" xr:uid="{7416791A-D9C8-4491-8DFF-BB849841C9C5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7838" xr:uid="{34A57958-12FD-4C4C-973A-B83ED0DCFDB8}"/>
    <cellStyle name="Comma 18 2 3" xfId="7837" xr:uid="{EE73A890-83DA-4964-A1F1-3F1403FBEE43}"/>
    <cellStyle name="Comma 18 3" xfId="5273" xr:uid="{D205CCF4-1C6E-4160-B83B-853E574FF9C1}"/>
    <cellStyle name="Comma 18 3 2" xfId="5274" xr:uid="{87D32892-8727-46BC-9134-03650B3371F2}"/>
    <cellStyle name="Comma 18 3 2 2" xfId="7840" xr:uid="{3EC2605F-7A0B-47E3-9196-91C8E1AD87DB}"/>
    <cellStyle name="Comma 18 3 3" xfId="7839" xr:uid="{D5C9A19F-51F3-40CC-B4A0-D86D4C248B58}"/>
    <cellStyle name="Comma 18 4" xfId="5275" xr:uid="{D594AE3B-D9B5-4049-ADB3-D1E85FD84F0F}"/>
    <cellStyle name="Comma 18 4 2" xfId="7841" xr:uid="{72AD18B3-EEB7-4724-93AE-E908C250DEA1}"/>
    <cellStyle name="Comma 18 5" xfId="7836" xr:uid="{E6078DCA-7825-4C80-8112-3AA675B18ABA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7844" xr:uid="{9AF86C78-6782-4503-863F-42652710686A}"/>
    <cellStyle name="Comma 19 2 3" xfId="7843" xr:uid="{70CC7CEE-C0CA-4DF5-941F-7209200650A4}"/>
    <cellStyle name="Comma 19 3" xfId="5279" xr:uid="{56B9C95B-B9BA-457C-9C10-CC5EA02EE9A5}"/>
    <cellStyle name="Comma 19 3 2" xfId="5280" xr:uid="{04A1A146-C118-4692-901A-B7618650043B}"/>
    <cellStyle name="Comma 19 3 2 2" xfId="7846" xr:uid="{D0994146-D798-4CE5-B53E-2407E4123600}"/>
    <cellStyle name="Comma 19 3 3" xfId="7845" xr:uid="{FBBD9048-950D-43D1-9641-9C950A118DBB}"/>
    <cellStyle name="Comma 19 4" xfId="5281" xr:uid="{CA4554FF-8798-4AAB-9510-BB65F9CC82E1}"/>
    <cellStyle name="Comma 19 4 2" xfId="7847" xr:uid="{CFF1D378-5F69-4F5F-BEB3-A803AE147E41}"/>
    <cellStyle name="Comma 19 5" xfId="7842" xr:uid="{1AFC7E73-E01C-4D76-9766-98A524949205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785" xr:uid="{938FD588-6133-4277-92D2-ED4CB51DF8C1}"/>
    <cellStyle name="Comma 2 3" xfId="531" xr:uid="{4D9BC914-2EB5-475A-ADF5-98EFB9352F7C}"/>
    <cellStyle name="Comma 2 3 2" xfId="2562" xr:uid="{6A9018F8-0E36-475F-A373-CB2F06AD90CC}"/>
    <cellStyle name="Comma 2 3 2 2" xfId="7786" xr:uid="{536EA4FF-484E-4E2B-B83F-C9D8E8EB7B53}"/>
    <cellStyle name="Comma 2 4" xfId="2560" xr:uid="{06E407B4-310E-4C79-924B-2EC7190DB2C3}"/>
    <cellStyle name="Comma 2 4 2" xfId="7784" xr:uid="{B44FD4D5-83F9-4211-8CB1-9957C396C6DD}"/>
    <cellStyle name="Comma 20" xfId="5282" xr:uid="{B12235C7-3C63-42B5-8FC3-8E1491FD6108}"/>
    <cellStyle name="Comma 20 2" xfId="7848" xr:uid="{B36F0D75-1E22-471B-8817-B0EE7EEBC248}"/>
    <cellStyle name="Comma 21" xfId="5283" xr:uid="{F3C22CF6-B09F-4A7E-BBED-1451E9FC97AB}"/>
    <cellStyle name="Comma 21 2" xfId="7849" xr:uid="{936C21C3-F8D8-49E1-AE0B-630986452D89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788" xr:uid="{239E2248-E841-405B-B83D-78C9C3D9C785}"/>
    <cellStyle name="Comma 3 3" xfId="2563" xr:uid="{E1D9723D-6450-49A2-B307-63B219962C90}"/>
    <cellStyle name="Comma 3 3 2" xfId="7787" xr:uid="{D155C1A0-A94A-4E56-A888-64C86A3E698D}"/>
    <cellStyle name="Comma 4" xfId="534" xr:uid="{29972C1E-524D-4E0C-AB03-4C74AD384640}"/>
    <cellStyle name="Comma 4 2" xfId="2565" xr:uid="{75AB3D18-D6B3-4D0A-B52A-01F5CDCA3B4B}"/>
    <cellStyle name="Comma 4 2 2" xfId="7789" xr:uid="{70CA76C0-0A3A-49D1-AE9C-15EDBB8B7142}"/>
    <cellStyle name="Comma 4 3" xfId="5284" xr:uid="{47716A0C-63AD-420B-B1B2-424D164F2E42}"/>
    <cellStyle name="Comma 4 3 2" xfId="7850" xr:uid="{F3EAEA05-CD6B-43C1-A545-E6BC50EB96D0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7851" xr:uid="{0D8AA16D-9AEA-4780-B985-8DC637ECDDA0}"/>
    <cellStyle name="Comma 5 2 3" xfId="7790" xr:uid="{B6D76F33-A948-48B3-B974-C83E5AC8EF9F}"/>
    <cellStyle name="Comma 5 3" xfId="5286" xr:uid="{95D374DE-BBF6-494E-A4BD-A94C7C78FA0B}"/>
    <cellStyle name="Comma 5 3 2" xfId="7852" xr:uid="{143BA63F-7229-4F8E-BFAC-4A423CBC7496}"/>
    <cellStyle name="Comma 6" xfId="536" xr:uid="{CE6F43BD-D869-40AD-8C1B-5A751540E163}"/>
    <cellStyle name="Comma 6 2" xfId="5288" xr:uid="{C4D782AF-7F78-46D1-AC46-E6CC9FA55EA6}"/>
    <cellStyle name="Comma 6 2 2" xfId="7854" xr:uid="{3839646B-D92F-40EF-87D1-40C269C6A551}"/>
    <cellStyle name="Comma 6 3" xfId="5289" xr:uid="{F2FD4B31-972E-4F63-AC4A-DB5686D73147}"/>
    <cellStyle name="Comma 6 3 2" xfId="7855" xr:uid="{1000721F-E445-4D25-813E-F5E617C110C3}"/>
    <cellStyle name="Comma 6 4" xfId="5287" xr:uid="{6F516495-2B2B-4C19-BB88-9187EE744E9E}"/>
    <cellStyle name="Comma 6 4 2" xfId="7853" xr:uid="{40AABE5C-954C-42D9-9DBC-D93C9F23D0A2}"/>
    <cellStyle name="Comma 7" xfId="5290" xr:uid="{B6FCD4AA-004E-4BD9-BBB1-A80BC9EFB609}"/>
    <cellStyle name="Comma 7 2" xfId="5291" xr:uid="{492A4C44-1A27-4B09-A865-07EEFF0736F8}"/>
    <cellStyle name="Comma 7 2 2" xfId="7857" xr:uid="{97552155-3949-4160-BB48-B295279E8D6F}"/>
    <cellStyle name="Comma 7 3" xfId="5292" xr:uid="{5DEFAF65-330D-4A91-A6FC-8C8C9BD11F40}"/>
    <cellStyle name="Comma 7 3 2" xfId="7858" xr:uid="{2FD8246E-17EE-49ED-A3C7-BA8EEDA0B2B7}"/>
    <cellStyle name="Comma 7 4" xfId="7856" xr:uid="{C97FAF36-5CA7-4C21-9D84-62DC5AD5A3B2}"/>
    <cellStyle name="Comma 8" xfId="5293" xr:uid="{4703A5D3-54A3-428A-8791-22778A2D37C2}"/>
    <cellStyle name="Comma 8 2" xfId="5294" xr:uid="{2B531D6A-31F9-449E-A11E-F41404D16EC9}"/>
    <cellStyle name="Comma 8 2 2" xfId="7860" xr:uid="{29B90849-0971-4CCE-95F8-03B463A1C41D}"/>
    <cellStyle name="Comma 8 3" xfId="5295" xr:uid="{E12D53BC-EED6-4CF2-A35C-11BC309CC546}"/>
    <cellStyle name="Comma 8 3 2" xfId="7861" xr:uid="{30EAA5FF-6184-4291-9506-E22CBA9EBD2C}"/>
    <cellStyle name="Comma 8 4" xfId="7859" xr:uid="{7674B3F7-58F7-4A3E-BEEE-F0CF69F8645D}"/>
    <cellStyle name="Comma 9" xfId="5296" xr:uid="{6571B621-E551-42FC-ACD9-944B2CB22C1D}"/>
    <cellStyle name="Comma 9 2" xfId="5297" xr:uid="{ED6FD875-1CD0-4E27-89E0-B8B8FBDD4934}"/>
    <cellStyle name="Comma 9 2 2" xfId="7863" xr:uid="{DC813DFD-C2DA-49D6-B9D1-143D7BDEEA5E}"/>
    <cellStyle name="Comma 9 3" xfId="5298" xr:uid="{59E66DC4-DE4B-4C8D-81EC-EAF80F580FA2}"/>
    <cellStyle name="Comma 9 3 2" xfId="7864" xr:uid="{75D8455A-C673-4A88-A439-9AA026556069}"/>
    <cellStyle name="Comma 9 4" xfId="7862" xr:uid="{6A79F994-AE13-4FA1-877B-7D2FC8A0645E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3" xfId="7781" xr:uid="{D3E0AF39-B4BA-4316-BD90-DD4EAE5BCA69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29 2" xfId="7782" xr:uid="{A918B875-06D7-48FE-8F9D-829E78DCD278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5 2" xfId="7783" xr:uid="{0CDB2ACD-D5B2-403B-97E2-9E9717F4F293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4F43D8CC-EA84-4A99-950C-E07CE0BCFEDB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7865" xr:uid="{7924DA8B-F6D1-4522-8F24-AE9B2AF982B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5"/>
  <sheetViews>
    <sheetView tabSelected="1" workbookViewId="0">
      <selection activeCell="H8" sqref="H8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7" style="1" customWidth="1"/>
    <col min="13" max="14" width="6.140625" style="3" customWidth="1"/>
    <col min="15" max="15" width="7.28515625" style="3" customWidth="1"/>
    <col min="16" max="16" width="6.85546875" style="3" customWidth="1"/>
    <col min="17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44</v>
      </c>
      <c r="G1" s="14" t="s">
        <v>8</v>
      </c>
      <c r="H1" s="17" t="s">
        <v>9</v>
      </c>
      <c r="I1" s="17" t="s">
        <v>46</v>
      </c>
      <c r="J1" s="17" t="s">
        <v>10</v>
      </c>
      <c r="K1" s="17" t="s">
        <v>49</v>
      </c>
      <c r="L1" s="18" t="s">
        <v>53</v>
      </c>
      <c r="M1" s="17" t="s">
        <v>11</v>
      </c>
      <c r="N1" s="14" t="s">
        <v>48</v>
      </c>
      <c r="O1" s="14" t="s">
        <v>12</v>
      </c>
      <c r="P1" s="14" t="s">
        <v>13</v>
      </c>
      <c r="Q1" s="14" t="s">
        <v>14</v>
      </c>
      <c r="R1" s="17" t="s">
        <v>47</v>
      </c>
      <c r="S1" s="19" t="s">
        <v>15</v>
      </c>
      <c r="T1" s="20" t="s">
        <v>16</v>
      </c>
      <c r="U1" s="21" t="s">
        <v>17</v>
      </c>
      <c r="V1" s="22" t="s">
        <v>18</v>
      </c>
      <c r="W1" s="23" t="s">
        <v>19</v>
      </c>
      <c r="X1" s="24" t="s">
        <v>1</v>
      </c>
      <c r="Y1" s="25" t="s">
        <v>20</v>
      </c>
      <c r="Z1" s="25" t="s">
        <v>21</v>
      </c>
      <c r="AA1" s="25" t="s">
        <v>22</v>
      </c>
      <c r="AB1" s="26" t="s">
        <v>23</v>
      </c>
      <c r="AC1" s="27" t="s">
        <v>24</v>
      </c>
      <c r="AD1" s="28" t="s">
        <v>25</v>
      </c>
      <c r="AE1" s="29" t="s">
        <v>26</v>
      </c>
      <c r="AF1" s="13" t="s">
        <v>27</v>
      </c>
      <c r="AG1" s="30" t="s">
        <v>28</v>
      </c>
      <c r="AH1" s="13" t="s">
        <v>29</v>
      </c>
      <c r="AI1" s="31" t="s">
        <v>30</v>
      </c>
      <c r="AJ1" s="32" t="s">
        <v>31</v>
      </c>
      <c r="AK1" s="31" t="s">
        <v>32</v>
      </c>
      <c r="AL1" s="30" t="s">
        <v>33</v>
      </c>
      <c r="AM1" s="24" t="s">
        <v>34</v>
      </c>
      <c r="AN1" s="31" t="s">
        <v>35</v>
      </c>
      <c r="AO1" s="30" t="s">
        <v>36</v>
      </c>
      <c r="AP1" s="24" t="s">
        <v>50</v>
      </c>
      <c r="AQ1" s="31" t="s">
        <v>51</v>
      </c>
      <c r="AR1" s="30" t="s">
        <v>52</v>
      </c>
      <c r="AS1" s="30" t="s">
        <v>37</v>
      </c>
      <c r="AT1" s="33" t="s">
        <v>38</v>
      </c>
      <c r="AU1" s="33" t="s">
        <v>39</v>
      </c>
      <c r="AV1" s="34" t="s">
        <v>40</v>
      </c>
      <c r="AW1" s="13" t="s">
        <v>41</v>
      </c>
      <c r="AX1" s="35" t="s">
        <v>42</v>
      </c>
      <c r="AY1" s="35" t="s">
        <v>43</v>
      </c>
      <c r="BA1" s="3"/>
      <c r="BB1" s="3"/>
    </row>
    <row r="2" spans="1:54" ht="16.5">
      <c r="A2" s="36">
        <v>1</v>
      </c>
      <c r="B2" s="37"/>
      <c r="C2" s="37"/>
      <c r="D2" s="37"/>
      <c r="E2" s="37"/>
      <c r="F2" s="37" t="s">
        <v>4</v>
      </c>
      <c r="G2" s="37" t="s">
        <v>56</v>
      </c>
      <c r="H2" s="37" t="s">
        <v>57</v>
      </c>
      <c r="I2" s="37" t="s">
        <v>58</v>
      </c>
      <c r="J2" s="37" t="s">
        <v>54</v>
      </c>
      <c r="K2" s="37" t="s">
        <v>55</v>
      </c>
      <c r="L2" s="48" t="s">
        <v>60</v>
      </c>
      <c r="M2" s="37" t="s">
        <v>63</v>
      </c>
      <c r="N2" s="37"/>
      <c r="O2" s="37" t="s">
        <v>64</v>
      </c>
      <c r="P2" s="50" t="s">
        <v>65</v>
      </c>
      <c r="Q2" s="37"/>
      <c r="R2" s="37" t="s">
        <v>45</v>
      </c>
      <c r="S2" s="38">
        <v>35.299999999999997</v>
      </c>
      <c r="T2" s="39">
        <v>8.1</v>
      </c>
      <c r="U2" s="40">
        <v>4.3600000000000003</v>
      </c>
      <c r="V2" s="41">
        <v>4.3600000000000003</v>
      </c>
      <c r="W2" s="12"/>
      <c r="X2" s="37" t="s">
        <v>3</v>
      </c>
      <c r="Y2" s="39">
        <v>60</v>
      </c>
      <c r="Z2" s="39">
        <v>30</v>
      </c>
      <c r="AA2" s="39">
        <v>25</v>
      </c>
      <c r="AB2" s="42">
        <v>2</v>
      </c>
      <c r="AC2" s="11">
        <v>16</v>
      </c>
      <c r="AD2" s="43">
        <f>IF(Y2="","",Y2*Z2*AA2/1000000)</f>
        <v>4.4999999999999998E-2</v>
      </c>
      <c r="AE2" s="44">
        <f t="shared" ref="AE2:AE5" si="0">IF(AC2="","",65/AD2*AC2)</f>
        <v>23111</v>
      </c>
      <c r="AF2" s="37"/>
      <c r="AG2" s="45"/>
      <c r="AH2" s="37"/>
      <c r="AI2" s="46"/>
      <c r="AJ2" s="45">
        <f t="shared" ref="AJ2:AJ5" si="1">IF(ISERROR(V2*AI2),"",V2*AI2)</f>
        <v>0</v>
      </c>
      <c r="AK2" s="46">
        <v>0</v>
      </c>
      <c r="AL2" s="45">
        <f t="shared" ref="AL2:AL5" si="2">IF(ISERROR(AV2*AK2),"",AV2*AK2)</f>
        <v>0</v>
      </c>
      <c r="AM2" s="37"/>
      <c r="AN2" s="46">
        <v>0</v>
      </c>
      <c r="AO2" s="45">
        <f>IF(ISERROR(AV2*AN2),"",AV2*AN2)</f>
        <v>0</v>
      </c>
      <c r="AP2" s="37"/>
      <c r="AQ2" s="46"/>
      <c r="AR2" s="45">
        <f>IF(ISERROR(AV2*AQ2),"",AV2*AQ2)</f>
        <v>0</v>
      </c>
      <c r="AS2" s="45">
        <f>IF(ISERROR(AL2+AO2+AR2),"",AL2+AO2+AR2)</f>
        <v>0</v>
      </c>
      <c r="AT2" s="45">
        <f t="shared" ref="AT2:AT5" si="3">IF(ISERROR(V2+AS2),"",V2+AS2)</f>
        <v>4.3600000000000003</v>
      </c>
      <c r="AU2" s="47">
        <f>IF(ISERROR((AV2-AT2)/AV2),"",(AV2-AT2)/AV2)</f>
        <v>4.5999999999999999E-2</v>
      </c>
      <c r="AV2" s="12">
        <v>4.57</v>
      </c>
      <c r="AW2" s="11"/>
      <c r="AX2" s="45">
        <f t="shared" ref="AX2:AX5" si="4">IF(ISERROR(AT2*AW2),"",AT2*AW2)</f>
        <v>0</v>
      </c>
      <c r="AY2" s="45">
        <f t="shared" ref="AY2:AY5" si="5">IF(ISERROR(AV2*AW2),"",AV2*AW2)</f>
        <v>0</v>
      </c>
      <c r="BA2" s="3"/>
      <c r="BB2" s="3"/>
    </row>
    <row r="3" spans="1:54" ht="16.5">
      <c r="A3" s="36">
        <v>2</v>
      </c>
      <c r="B3" s="37"/>
      <c r="C3" s="37"/>
      <c r="D3" s="37"/>
      <c r="E3" s="37"/>
      <c r="F3" s="37" t="s">
        <v>4</v>
      </c>
      <c r="G3" s="37" t="s">
        <v>56</v>
      </c>
      <c r="H3" s="37" t="s">
        <v>57</v>
      </c>
      <c r="I3" s="37" t="s">
        <v>58</v>
      </c>
      <c r="J3" s="37" t="s">
        <v>54</v>
      </c>
      <c r="K3" s="37" t="s">
        <v>55</v>
      </c>
      <c r="L3" s="48" t="s">
        <v>59</v>
      </c>
      <c r="M3" s="37" t="s">
        <v>63</v>
      </c>
      <c r="N3" s="37"/>
      <c r="O3" s="37" t="s">
        <v>64</v>
      </c>
      <c r="P3" s="50" t="s">
        <v>66</v>
      </c>
      <c r="Q3" s="37"/>
      <c r="R3" s="37" t="s">
        <v>45</v>
      </c>
      <c r="S3" s="38">
        <v>49</v>
      </c>
      <c r="T3" s="39">
        <v>8.1</v>
      </c>
      <c r="U3" s="40">
        <v>6.05</v>
      </c>
      <c r="V3" s="41">
        <v>6.05</v>
      </c>
      <c r="W3" s="12"/>
      <c r="X3" s="37" t="s">
        <v>3</v>
      </c>
      <c r="Y3" s="39">
        <v>60</v>
      </c>
      <c r="Z3" s="39">
        <v>30</v>
      </c>
      <c r="AA3" s="39">
        <v>25</v>
      </c>
      <c r="AB3" s="42">
        <v>2</v>
      </c>
      <c r="AC3" s="11">
        <v>12</v>
      </c>
      <c r="AD3" s="43">
        <f t="shared" ref="AD3:AD5" si="6">IF(Y3="","",Y3*Z3*AA3/1000000)</f>
        <v>4.4999999999999998E-2</v>
      </c>
      <c r="AE3" s="44">
        <f t="shared" si="0"/>
        <v>17333</v>
      </c>
      <c r="AF3" s="37"/>
      <c r="AG3" s="45"/>
      <c r="AH3" s="37"/>
      <c r="AI3" s="46"/>
      <c r="AJ3" s="45">
        <f t="shared" si="1"/>
        <v>0</v>
      </c>
      <c r="AK3" s="46">
        <v>0</v>
      </c>
      <c r="AL3" s="45">
        <f t="shared" si="2"/>
        <v>0</v>
      </c>
      <c r="AM3" s="37"/>
      <c r="AN3" s="46">
        <v>0</v>
      </c>
      <c r="AO3" s="45">
        <f t="shared" ref="AO3:AO5" si="7">IF(ISERROR(AV3*AN3),"",AV3*AN3)</f>
        <v>0</v>
      </c>
      <c r="AP3" s="37"/>
      <c r="AQ3" s="46"/>
      <c r="AR3" s="45">
        <f t="shared" ref="AR3:AR5" si="8">IF(ISERROR(AV3*AQ3),"",AV3*AQ3)</f>
        <v>0</v>
      </c>
      <c r="AS3" s="45">
        <f t="shared" ref="AS3:AS5" si="9">IF(ISERROR(AL3+AO3+AR3),"",AL3+AO3+AR3)</f>
        <v>0</v>
      </c>
      <c r="AT3" s="45">
        <f t="shared" si="3"/>
        <v>6.05</v>
      </c>
      <c r="AU3" s="47">
        <f t="shared" ref="AU3:AU5" si="10">IF(ISERROR((AV3-AT3)/AV3),"",(AV3-AT3)/AV3)</f>
        <v>6.2E-2</v>
      </c>
      <c r="AV3" s="12">
        <v>6.45</v>
      </c>
      <c r="AW3" s="11"/>
      <c r="AX3" s="45">
        <f t="shared" si="4"/>
        <v>0</v>
      </c>
      <c r="AY3" s="45">
        <f t="shared" si="5"/>
        <v>0</v>
      </c>
      <c r="BA3" s="3"/>
      <c r="BB3" s="3"/>
    </row>
    <row r="4" spans="1:54" ht="16.5">
      <c r="A4" s="36">
        <v>3</v>
      </c>
      <c r="B4" s="37"/>
      <c r="C4" s="37"/>
      <c r="D4" s="37"/>
      <c r="E4" s="37"/>
      <c r="F4" s="37" t="s">
        <v>4</v>
      </c>
      <c r="G4" s="37" t="s">
        <v>56</v>
      </c>
      <c r="H4" s="37" t="s">
        <v>57</v>
      </c>
      <c r="I4" s="37" t="s">
        <v>58</v>
      </c>
      <c r="J4" s="37" t="s">
        <v>54</v>
      </c>
      <c r="K4" s="37" t="s">
        <v>55</v>
      </c>
      <c r="L4" s="49" t="s">
        <v>61</v>
      </c>
      <c r="M4" s="37" t="s">
        <v>63</v>
      </c>
      <c r="N4" s="37"/>
      <c r="O4" s="37" t="s">
        <v>64</v>
      </c>
      <c r="P4" s="50" t="s">
        <v>67</v>
      </c>
      <c r="Q4" s="37"/>
      <c r="R4" s="37" t="s">
        <v>45</v>
      </c>
      <c r="S4" s="38">
        <v>56.5</v>
      </c>
      <c r="T4" s="39">
        <v>8.1</v>
      </c>
      <c r="U4" s="40">
        <v>6.98</v>
      </c>
      <c r="V4" s="41">
        <v>6.98</v>
      </c>
      <c r="W4" s="12"/>
      <c r="X4" s="37" t="s">
        <v>3</v>
      </c>
      <c r="Y4" s="39">
        <v>60</v>
      </c>
      <c r="Z4" s="39">
        <v>30</v>
      </c>
      <c r="AA4" s="39">
        <v>25</v>
      </c>
      <c r="AB4" s="42">
        <v>2</v>
      </c>
      <c r="AC4" s="11">
        <v>8</v>
      </c>
      <c r="AD4" s="43">
        <f t="shared" si="6"/>
        <v>4.4999999999999998E-2</v>
      </c>
      <c r="AE4" s="44">
        <f t="shared" si="0"/>
        <v>11556</v>
      </c>
      <c r="AF4" s="37"/>
      <c r="AG4" s="45"/>
      <c r="AH4" s="37"/>
      <c r="AI4" s="46"/>
      <c r="AJ4" s="45">
        <f t="shared" si="1"/>
        <v>0</v>
      </c>
      <c r="AK4" s="46">
        <v>0</v>
      </c>
      <c r="AL4" s="45">
        <f t="shared" si="2"/>
        <v>0</v>
      </c>
      <c r="AM4" s="37"/>
      <c r="AN4" s="46">
        <v>0</v>
      </c>
      <c r="AO4" s="45">
        <f t="shared" si="7"/>
        <v>0</v>
      </c>
      <c r="AP4" s="37"/>
      <c r="AQ4" s="46"/>
      <c r="AR4" s="45">
        <f t="shared" si="8"/>
        <v>0</v>
      </c>
      <c r="AS4" s="45">
        <f t="shared" si="9"/>
        <v>0</v>
      </c>
      <c r="AT4" s="45">
        <f t="shared" si="3"/>
        <v>6.98</v>
      </c>
      <c r="AU4" s="47">
        <f t="shared" si="10"/>
        <v>6.3100000000000003E-2</v>
      </c>
      <c r="AV4" s="12">
        <v>7.45</v>
      </c>
      <c r="AW4" s="11"/>
      <c r="AX4" s="45">
        <f t="shared" si="4"/>
        <v>0</v>
      </c>
      <c r="AY4" s="45">
        <f t="shared" si="5"/>
        <v>0</v>
      </c>
      <c r="BA4" s="3"/>
      <c r="BB4" s="3"/>
    </row>
    <row r="5" spans="1:54" ht="16.5">
      <c r="A5" s="36">
        <v>4</v>
      </c>
      <c r="B5" s="37"/>
      <c r="C5" s="37"/>
      <c r="D5" s="37"/>
      <c r="E5" s="37"/>
      <c r="F5" s="37" t="s">
        <v>4</v>
      </c>
      <c r="G5" s="37" t="s">
        <v>56</v>
      </c>
      <c r="H5" s="37" t="s">
        <v>57</v>
      </c>
      <c r="I5" s="37" t="s">
        <v>58</v>
      </c>
      <c r="J5" s="37" t="s">
        <v>54</v>
      </c>
      <c r="K5" s="37" t="s">
        <v>55</v>
      </c>
      <c r="L5" s="49" t="s">
        <v>62</v>
      </c>
      <c r="M5" s="37" t="s">
        <v>63</v>
      </c>
      <c r="N5" s="37"/>
      <c r="O5" s="37" t="s">
        <v>64</v>
      </c>
      <c r="P5" s="50" t="s">
        <v>68</v>
      </c>
      <c r="Q5" s="37"/>
      <c r="R5" s="37" t="s">
        <v>45</v>
      </c>
      <c r="S5" s="38">
        <v>59</v>
      </c>
      <c r="T5" s="39">
        <v>8.1</v>
      </c>
      <c r="U5" s="40">
        <v>7.28</v>
      </c>
      <c r="V5" s="41">
        <v>7.28</v>
      </c>
      <c r="W5" s="12"/>
      <c r="X5" s="37" t="s">
        <v>3</v>
      </c>
      <c r="Y5" s="39">
        <v>60</v>
      </c>
      <c r="Z5" s="39">
        <v>30</v>
      </c>
      <c r="AA5" s="39">
        <v>25</v>
      </c>
      <c r="AB5" s="42">
        <v>2</v>
      </c>
      <c r="AC5" s="11">
        <v>8</v>
      </c>
      <c r="AD5" s="43">
        <f t="shared" si="6"/>
        <v>4.4999999999999998E-2</v>
      </c>
      <c r="AE5" s="44">
        <f t="shared" si="0"/>
        <v>11556</v>
      </c>
      <c r="AF5" s="37"/>
      <c r="AG5" s="45">
        <f t="shared" ref="AG5" si="11">IF(ISERROR(AF5/AE5),"",AF5/AE5)</f>
        <v>0</v>
      </c>
      <c r="AH5" s="37"/>
      <c r="AI5" s="46"/>
      <c r="AJ5" s="45">
        <f t="shared" si="1"/>
        <v>0</v>
      </c>
      <c r="AK5" s="46">
        <v>0</v>
      </c>
      <c r="AL5" s="45">
        <f t="shared" si="2"/>
        <v>0</v>
      </c>
      <c r="AM5" s="37"/>
      <c r="AN5" s="46">
        <v>0</v>
      </c>
      <c r="AO5" s="45">
        <f t="shared" si="7"/>
        <v>0</v>
      </c>
      <c r="AP5" s="37"/>
      <c r="AQ5" s="46"/>
      <c r="AR5" s="45">
        <f t="shared" si="8"/>
        <v>0</v>
      </c>
      <c r="AS5" s="45">
        <f t="shared" si="9"/>
        <v>0</v>
      </c>
      <c r="AT5" s="45">
        <f t="shared" si="3"/>
        <v>7.28</v>
      </c>
      <c r="AU5" s="47">
        <f t="shared" si="10"/>
        <v>0.12709999999999999</v>
      </c>
      <c r="AV5" s="12">
        <v>8.34</v>
      </c>
      <c r="AW5" s="11"/>
      <c r="AX5" s="45">
        <f t="shared" si="4"/>
        <v>0</v>
      </c>
      <c r="AY5" s="45">
        <f t="shared" si="5"/>
        <v>0</v>
      </c>
      <c r="BA5" s="3"/>
      <c r="BB5" s="3"/>
    </row>
  </sheetData>
  <sheetProtection insertRows="0" deleteRows="0" sort="0"/>
  <protectedRanges>
    <protectedRange sqref="A2:J245 M6:AW245 U2:AW5 M2:O5 Q2:S5" name="Range1"/>
    <protectedRange sqref="K2:K250" name="Range1_1"/>
    <protectedRange sqref="L2:L245" name="Range1_2"/>
    <protectedRange sqref="T2:T5" name="Range1_3"/>
    <protectedRange sqref="P2:P5" name="Range1_4"/>
  </protectedRange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D2:D5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X2:X5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E2:E5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2025-12-16T06:55:22Z</dcterms:modified>
</cp:coreProperties>
</file>