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26CED0F1-9985-44EB-B24D-64790C283F37}" xr6:coauthVersionLast="47" xr6:coauthVersionMax="47" xr10:uidLastSave="{00000000-0000-0000-0000-000000000000}"/>
  <bookViews>
    <workbookView xWindow="-110" yWindow="-110" windowWidth="19420" windowHeight="10300" xr2:uid="{ED613EA7-6B7C-4C71-9FC2-3EC440E4A6F0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" i="1" l="1"/>
  <c r="AF2" i="1"/>
  <c r="AD2" i="1"/>
  <c r="T2" i="1"/>
  <c r="AI2" i="1" l="1"/>
  <c r="AJ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ED5BFA07-7BD1-4266-A0FE-9AB66B370CBD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85D9DAA5-9E92-4BF8-8F50-69E356E6974F}">
      <text>
        <r>
          <rPr>
            <sz val="11"/>
            <rFont val="Calibri"/>
            <family val="2"/>
          </rPr>
          <t>[JLA FOB Price DI]*0.99*[DA %]</t>
        </r>
      </text>
    </comment>
    <comment ref="AF1" authorId="0" shapeId="0" xr:uid="{DA84E499-C4F2-4251-9F97-469AE17676B4}">
      <text>
        <r>
          <rPr>
            <sz val="11"/>
            <rFont val="Calibri"/>
            <family val="2"/>
          </rPr>
          <t>[JLA FOB Price DI]*0.99*[Brokage %]</t>
        </r>
      </text>
    </comment>
    <comment ref="AH1" authorId="0" shapeId="0" xr:uid="{882B4F5E-D63E-44D0-A60D-D273CBA9B7AA}">
      <text>
        <r>
          <rPr>
            <sz val="11"/>
            <rFont val="Calibri"/>
            <family val="2"/>
          </rPr>
          <t>[JLA FOB Price DI]*[Agent Fee %]</t>
        </r>
      </text>
    </comment>
    <comment ref="AI1" authorId="0" shapeId="0" xr:uid="{4D600CA1-699E-4A36-9431-E2337E520173}">
      <text>
        <r>
          <rPr>
            <sz val="11"/>
            <rFont val="Calibri"/>
            <family val="2"/>
          </rPr>
          <t>[DA $]+[Brokage $]+[Agent Fee $]</t>
        </r>
      </text>
    </comment>
    <comment ref="AJ1" authorId="0" shapeId="0" xr:uid="{FF914E78-1799-4847-BE00-CF21CA4C5005}">
      <text>
        <r>
          <rPr>
            <sz val="11"/>
            <rFont val="Calibri"/>
            <family val="2"/>
          </rPr>
          <t>([NET 1st Cost]-[FOB Cost $ (Value)])/[NET 1st Cost]-1%</t>
        </r>
      </text>
    </comment>
  </commentList>
</comments>
</file>

<file path=xl/sharedStrings.xml><?xml version="1.0" encoding="utf-8"?>
<sst xmlns="http://schemas.openxmlformats.org/spreadsheetml/2006/main" count="45" uniqueCount="45">
  <si>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</si>
  <si>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</si>
  <si>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</si>
  <si>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</si>
  <si>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</si>
  <si>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</si>
  <si>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</si>
  <si>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</si>
  <si>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</si>
  <si>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</si>
  <si>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</si>
  <si>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</si>
  <si>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</si>
  <si>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</si>
  <si>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</si>
  <si>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</si>
  <si>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</si>
  <si>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</si>
  <si>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</si>
  <si>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</si>
  <si>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</si>
  <si>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</si>
  <si>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</si>
  <si>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</si>
  <si>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</si>
  <si>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</si>
  <si>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</si>
  <si>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</si>
  <si>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DA %</t>
  </si>
  <si>
    <t>DA $</t>
  </si>
  <si>
    <t>Brokage %</t>
  </si>
  <si>
    <t>Brokage $</t>
  </si>
  <si>
    <t>Agent Fee %</t>
  </si>
  <si>
    <t>Agent Fee $</t>
  </si>
  <si>
    <t>Total Load $</t>
  </si>
  <si>
    <t>JLA FOB MU%</t>
  </si>
  <si>
    <t>JLA FOB Price (DI)</t>
  </si>
  <si>
    <t>Additional Customer Price</t>
  </si>
  <si>
    <t>Mainstays</t>
  </si>
  <si>
    <t>COMFORTER SET</t>
  </si>
  <si>
    <t>3 pcs set - comforter mini set</t>
  </si>
  <si>
    <t>Comforter and sham: 100%polyester seersucker solid face and 85gsm microfiber solid back. 6 oz/sqyd  poly fill. 2"line bartack</t>
  </si>
  <si>
    <t xml:space="preserve">Twin/TXL Comforter: 66x90
Shams:20x26(1)                                                                                                                                              
</t>
  </si>
  <si>
    <t>Grey</t>
  </si>
  <si>
    <t>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</si>
</sst>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2" fontId="2" fillId="2" borderId="2" xfId="0" applyNumberFormat="1" applyFont="1" applyFill="1" applyBorder="1" applyAlignment="1">
      <alignment horizontal="center" wrapText="1"/>
    </xf>
    <xf numFmtId="165" fontId="5" fillId="2" borderId="2" xfId="2" applyNumberFormat="1" applyFont="1" applyFill="1" applyBorder="1" applyAlignment="1">
      <alignment wrapText="1"/>
    </xf>
    <xf numFmtId="165" fontId="2" fillId="6" borderId="2" xfId="0" applyNumberFormat="1" applyFont="1" applyFill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6" fontId="2" fillId="0" borderId="2" xfId="0" applyNumberFormat="1" applyFont="1" applyBorder="1" applyAlignment="1">
      <alignment horizontal="center" wrapText="1"/>
    </xf>
    <xf numFmtId="2" fontId="2" fillId="0" borderId="2" xfId="1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0" fontId="2" fillId="0" borderId="2" xfId="0" applyNumberFormat="1" applyFont="1" applyBorder="1" applyAlignment="1">
      <alignment horizontal="center" wrapText="1"/>
    </xf>
    <xf numFmtId="165" fontId="5" fillId="0" borderId="2" xfId="2" applyNumberFormat="1" applyFont="1" applyBorder="1" applyAlignment="1">
      <alignment wrapText="1"/>
    </xf>
    <xf numFmtId="10" fontId="5" fillId="0" borderId="2" xfId="2" applyNumberFormat="1" applyFont="1" applyBorder="1" applyAlignment="1">
      <alignment wrapText="1"/>
    </xf>
    <xf numFmtId="0" fontId="2" fillId="7" borderId="2" xfId="0" applyFont="1" applyFill="1" applyBorder="1" applyAlignment="1">
      <alignment horizontal="center" wrapText="1"/>
    </xf>
    <xf numFmtId="165" fontId="6" fillId="3" borderId="1" xfId="2" applyNumberFormat="1" applyFont="1" applyFill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1" fillId="0" borderId="2" xfId="0" applyFont="1" applyBorder="1"/>
    <xf numFmtId="0" fontId="1" fillId="0" borderId="2" xfId="1" applyBorder="1" applyAlignment="1">
      <alignment wrapText="1"/>
    </xf>
    <xf numFmtId="164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65" fontId="0" fillId="8" borderId="2" xfId="3" applyNumberFormat="1" applyFont="1" applyFill="1" applyBorder="1" applyAlignment="1">
      <alignment wrapText="1"/>
    </xf>
    <xf numFmtId="165" fontId="0" fillId="0" borderId="2" xfId="0" applyNumberFormat="1" applyBorder="1" applyAlignment="1">
      <alignment wrapText="1"/>
    </xf>
    <xf numFmtId="166" fontId="0" fillId="0" borderId="2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10" fontId="0" fillId="0" borderId="2" xfId="0" applyNumberFormat="1" applyBorder="1" applyAlignment="1">
      <alignment wrapText="1"/>
    </xf>
    <xf numFmtId="165" fontId="0" fillId="8" borderId="2" xfId="0" applyNumberFormat="1" applyFill="1" applyBorder="1" applyAlignment="1">
      <alignment wrapText="1"/>
    </xf>
    <xf numFmtId="10" fontId="0" fillId="8" borderId="2" xfId="0" applyNumberFormat="1" applyFill="1" applyBorder="1" applyAlignment="1">
      <alignment wrapText="1"/>
    </xf>
  </cellXfs>
  <cellStyles count="4">
    <cellStyle name="Currency 2" xfId="3" xr:uid="{ECDFBEE9-8EDF-46BA-A668-1A21CB92423F}"/>
    <cellStyle name="Normal" xfId="0" builtinId="0"/>
    <cellStyle name="Normal 2" xfId="1" xr:uid="{C3BC6A0B-49C5-434E-87C0-66AA4F87B1B5}"/>
    <cellStyle name="Normal 2 18 2" xfId="2" xr:uid="{2CB3C023-896A-474A-947E-5E93D9E0CC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BCFC9-40A2-496C-A9EF-AB3B922C1C96}">
  <dimension ref="A1:AL2"/>
  <sheetViews>
    <sheetView tabSelected="1" workbookViewId="0">
      <selection activeCell="E10" sqref="E10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7.36328125" style="2" customWidth="1"/>
    <col min="6" max="6" width="11.26953125" style="2" customWidth="1"/>
    <col min="7" max="7" width="7.54296875" style="2" customWidth="1"/>
    <col min="8" max="9" width="7.453125" style="2" customWidth="1"/>
    <col min="10" max="10" width="8.54296875" style="2" customWidth="1"/>
    <col min="11" max="11" width="8.453125" style="3" customWidth="1"/>
    <col min="12" max="12" width="7" style="2" customWidth="1"/>
    <col min="13" max="14" width="6.1796875" style="2" customWidth="1"/>
    <col min="15" max="15" width="6.81640625" style="2" customWidth="1"/>
    <col min="16" max="17" width="5.6328125" style="2" customWidth="1"/>
    <col min="18" max="18" width="9.7265625" style="4" customWidth="1"/>
    <col min="19" max="19" width="8" style="5" customWidth="1"/>
    <col min="20" max="20" width="12" style="6" customWidth="1"/>
    <col min="21" max="21" width="8.54296875" style="6" customWidth="1"/>
    <col min="22" max="22" width="8.08984375" style="6" customWidth="1"/>
    <col min="23" max="23" width="9.36328125" style="2" customWidth="1"/>
    <col min="24" max="24" width="8.1796875" style="7" customWidth="1"/>
    <col min="25" max="25" width="8.7265625" style="7" customWidth="1"/>
    <col min="26" max="26" width="7.1796875" style="7" customWidth="1"/>
    <col min="27" max="27" width="9" style="5" customWidth="1"/>
    <col min="28" max="28" width="6.26953125" style="8" customWidth="1"/>
    <col min="29" max="29" width="7.90625" style="9" customWidth="1"/>
    <col min="30" max="30" width="5.90625" style="6" customWidth="1"/>
    <col min="31" max="31" width="9.6328125" style="9" customWidth="1"/>
    <col min="32" max="32" width="10" style="6" customWidth="1"/>
    <col min="33" max="33" width="9.54296875" style="9" customWidth="1"/>
    <col min="34" max="35" width="11.81640625" style="6" customWidth="1"/>
    <col min="36" max="36" width="9.6328125" style="9" customWidth="1"/>
    <col min="37" max="37" width="12.1796875" style="6" customWidth="1"/>
    <col min="38" max="38" width="10.1796875" style="6" customWidth="1"/>
    <col min="39" max="16384" width="9.1796875" style="2"/>
  </cols>
  <sheetData>
    <row r="1" spans="1:38" ht="75" customHeight="1" x14ac:dyDescent="0.35">
      <c r="A1" s="10" t="s">
        <v>0</v>
      </c>
      <c r="B1" s="10" t="s">
        <v>1</v>
      </c>
      <c r="C1" s="11" t="s">
        <v>2</v>
      </c>
      <c r="D1" s="12" t="s">
        <v>3</v>
      </c>
      <c r="E1" s="12" t="s">
        <v>4</v>
      </c>
      <c r="F1" s="13" t="s">
        <v>5</v>
      </c>
      <c r="G1" s="11" t="s">
        <v>6</v>
      </c>
      <c r="H1" s="14" t="s">
        <v>7</v>
      </c>
      <c r="I1" s="15" t="s">
        <v>8</v>
      </c>
      <c r="J1" s="14" t="s">
        <v>9</v>
      </c>
      <c r="K1" s="15" t="s">
        <v>10</v>
      </c>
      <c r="L1" s="14" t="s">
        <v>11</v>
      </c>
      <c r="M1" s="14" t="s">
        <v>12</v>
      </c>
      <c r="N1" s="11" t="s">
        <v>13</v>
      </c>
      <c r="O1" s="11" t="s">
        <v>14</v>
      </c>
      <c r="P1" s="11" t="s">
        <v>15</v>
      </c>
      <c r="Q1" s="15" t="s">
        <v>16</v>
      </c>
      <c r="R1" s="16" t="s">
        <v>17</v>
      </c>
      <c r="S1" s="17" t="s">
        <v>18</v>
      </c>
      <c r="T1" s="18" t="s">
        <v>19</v>
      </c>
      <c r="U1" s="19" t="s">
        <v>20</v>
      </c>
      <c r="V1" s="20" t="s">
        <v>21</v>
      </c>
      <c r="W1" s="21" t="s">
        <v>22</v>
      </c>
      <c r="X1" s="22" t="s">
        <v>23</v>
      </c>
      <c r="Y1" s="22" t="s">
        <v>24</v>
      </c>
      <c r="Z1" s="22" t="s">
        <v>25</v>
      </c>
      <c r="AA1" s="23" t="s">
        <v>26</v>
      </c>
      <c r="AB1" s="24" t="s">
        <v>27</v>
      </c>
      <c r="AC1" s="25" t="s">
        <v>28</v>
      </c>
      <c r="AD1" s="26" t="s">
        <v>29</v>
      </c>
      <c r="AE1" s="10" t="s">
        <v>30</v>
      </c>
      <c r="AF1" s="26" t="s">
        <v>31</v>
      </c>
      <c r="AG1" s="25" t="s">
        <v>32</v>
      </c>
      <c r="AH1" s="26" t="s">
        <v>33</v>
      </c>
      <c r="AI1" s="27" t="s">
        <v>34</v>
      </c>
      <c r="AJ1" s="27" t="s">
        <v>35</v>
      </c>
      <c r="AK1" s="28" t="s">
        <v>36</v>
      </c>
      <c r="AL1" s="29" t="s">
        <v>37</v>
      </c>
    </row>
    <row r="2" spans="1:38" x14ac:dyDescent="0.35">
      <c r="A2" s="30">
        <v>1</v>
      </c>
      <c r="B2" s="31"/>
      <c r="C2" s="31"/>
      <c r="D2" s="32" t="s">
        <v>38</v>
      </c>
      <c r="E2" s="32"/>
      <c r="F2" s="32" t="s">
        <v>39</v>
      </c>
      <c r="G2" s="31"/>
      <c r="H2" s="33" t="s">
        <v>40</v>
      </c>
      <c r="I2" s="31"/>
      <c r="J2" s="33" t="s">
        <v>41</v>
      </c>
      <c r="K2" s="34"/>
      <c r="L2" s="32" t="s">
        <v>42</v>
      </c>
      <c r="M2" s="31" t="s">
        <v>43</v>
      </c>
      <c r="N2" s="31"/>
      <c r="O2" s="31"/>
      <c r="P2" s="31"/>
      <c r="Q2" s="31"/>
      <c r="R2" s="35"/>
      <c r="S2" s="36"/>
      <c r="T2" s="37" t="str">
        <f>IF(ISERROR(R2/S2),"",R2/S2)</f>
        <v/>
      </c>
      <c r="U2" s="38">
        <v>7.95</v>
      </c>
      <c r="V2" s="38"/>
      <c r="W2" s="31" t="s">
        <v>44</v>
      </c>
      <c r="X2" s="39">
        <v>46</v>
      </c>
      <c r="Y2" s="39">
        <v>32</v>
      </c>
      <c r="Z2" s="39">
        <v>43</v>
      </c>
      <c r="AA2" s="36"/>
      <c r="AB2" s="40">
        <v>2</v>
      </c>
      <c r="AC2" s="41">
        <v>1.6299999999999999E-2</v>
      </c>
      <c r="AD2" s="42">
        <f t="shared" ref="AD2" si="0">IF(ISERROR(AK2*0.99*AC2),"",AK2*0.99*AC2)</f>
        <v>0.15</v>
      </c>
      <c r="AE2" s="41">
        <v>-0.03</v>
      </c>
      <c r="AF2" s="42">
        <f t="shared" ref="AF2" si="1">IF(ISERROR(AK2*0.99*AE2),"",AK2*0.99*AE2)</f>
        <v>-0.28999999999999998</v>
      </c>
      <c r="AG2" s="41">
        <v>0.05</v>
      </c>
      <c r="AH2" s="42">
        <f t="shared" ref="AH2" si="2">IF(ISERROR(AK2*AG2),"",AK2*AG2)</f>
        <v>0.48</v>
      </c>
      <c r="AI2" s="42">
        <f>IF(ISERROR(AD2+AF2+AH2),"",AD2+AF2+AH2)</f>
        <v>0.34</v>
      </c>
      <c r="AJ2" s="43">
        <f>IF(ISERROR((AK2-U2-AI2)/AK2),"",(AK2-U2-AI2)/AK2)</f>
        <v>0.13650000000000001</v>
      </c>
      <c r="AK2" s="38">
        <v>9.6</v>
      </c>
      <c r="AL2" s="38"/>
    </row>
  </sheetData>
  <sheetProtection insertRows="0" deleteRows="0" sort="0"/>
  <protectedRanges>
    <protectedRange sqref="L2:AD2 AE1:AK2 A2:J194 L3:AK194" name="Range1"/>
    <protectedRange sqref="K2:K199" name="Range1_1"/>
    <protectedRange sqref="AL2:AL194" name="Range1_2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2025-12-15T19:43:01Z</dcterms:created>
  <dcterms:modified xsi:type="dcterms:W3CDTF">2025-12-15T19:46:33Z</dcterms:modified>
</cp:coreProperties>
</file>