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7F154C7-AA47-4A3F-8B26-11767EA9F9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edSKU_Range">[5]Mapping!$J$2:$J$3</definedName>
    <definedName name="Assortment">#REF!</definedName>
    <definedName name="ATTR">'[6]PT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'[7]Drop Downs'!$H$2:$H$68</definedName>
    <definedName name="brands">'[3]other data'!$K$2:$K$47</definedName>
    <definedName name="brown">#REF!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'[6]COMMON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olour">#REF!</definedName>
    <definedName name="COLUMN">'[6]PT TABLE'!$A$2</definedName>
    <definedName name="COMF..">#REF!</definedName>
    <definedName name="Comments">#REF!</definedName>
    <definedName name="Commitment">#REF!</definedName>
    <definedName name="COMPONENT">#REF!</definedName>
    <definedName name="CON">'[10]317-TOP'!#REF!</definedName>
    <definedName name="CONS">#REF!</definedName>
    <definedName name="COO">'[7]Drop Downs'!$I$2:$I$83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'[11]Domestic Calc'!$A$34:$BU$134</definedName>
    <definedName name="DDL.Periods">'[12]Assortment Plan'!#REF!</definedName>
    <definedName name="DDL.ShipType">'[12]Assortment Plan'!#REF!</definedName>
    <definedName name="DDL.YesNo">'[12]Assortment Plan'!#REF!</definedName>
    <definedName name="DDL.YN">'[12]Assortment Plan'!#REF!</definedName>
    <definedName name="dealPricing_Range">[5]Mapping!$AZ$2:$AZ$3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[5]Mapping!$AM$2:$AM$72</definedName>
    <definedName name="Description2_Range">[5]Mapping!$AN$2:$AN$84</definedName>
    <definedName name="DesignStrat">[13]Info!$F$3:$F$5</definedName>
    <definedName name="diffgrp">'[14]diff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'[7]Drop Downs'!$F$2:$F$31</definedName>
    <definedName name="Excel_BuiltIn_Print_Area_2">'[15]#REF!'!$O$1:$S$51</definedName>
    <definedName name="Excel_BuiltIn_Print_Area_2_1">#REF!</definedName>
    <definedName name="Excel_BuiltIn_Print_Area_256">'[16]#REF!'!$A$1:$E$49</definedName>
    <definedName name="Excel_BuiltIn_Print_Area_257">'[17]#REF!'!$A$1:$E$49</definedName>
    <definedName name="Excel_BuiltIn_Print_Area_258">'[17]#REF!'!$A$1:$E$49</definedName>
    <definedName name="Excel_BuiltIn_Print_Area_259">'[17]#REF!'!$A$1:$E$49</definedName>
    <definedName name="Excel_BuiltIn_Print_Area_260">'[17]#REF!'!$A$1:$E$49</definedName>
    <definedName name="Excel_BuiltIn_Print_Area_261">'[17]#REF!'!$A$1:$E$49</definedName>
    <definedName name="Excel_BuiltIn_Print_Area_262">'[17]#REF!'!$A$1:$E$49</definedName>
    <definedName name="Excel_BuiltIn_Print_Area_263">'[17]#REF!'!$A$1:$E$49</definedName>
    <definedName name="Excel_BuiltIn_Print_Area_264">'[17]#REF!'!$A$1:$E$49</definedName>
    <definedName name="Excel_BuiltIn_Print_Area_265">'[17]#REF!'!$A$1:$E$49</definedName>
    <definedName name="Excel_BuiltIn_Print_Area_266">'[17]#REF!'!$A$1:$E$49</definedName>
    <definedName name="Excel_BuiltIn_Print_Area_267">'[17]#REF!'!$A$1:$E$49</definedName>
    <definedName name="Excel_BuiltIn_Print_Area_268">'[17]#REF!'!$A$1:$E$49</definedName>
    <definedName name="Excel_BuiltIn_Print_Area_269">'[17]#REF!'!$A$1:$E$49</definedName>
    <definedName name="Excel_BuiltIn_Print_Area_270">'[17]#REF!'!$A$1:$E$49</definedName>
    <definedName name="Excel_BuiltIn_Print_Area_271">'[17]#REF!'!$A$1:$E$49</definedName>
    <definedName name="Excel_BuiltIn_Print_Area_272">'[17]#REF!'!$A$1:$E$49</definedName>
    <definedName name="Excel_BuiltIn_Print_Area_273">'[17]#REF!'!$A$1:$E$49</definedName>
    <definedName name="Excel_BuiltIn_Print_Area_274">'[17]#REF!'!$A$1:$E$49</definedName>
    <definedName name="Excel_BuiltIn_Print_Area_276">'[17]#REF!'!$A$1:$E$49</definedName>
    <definedName name="Excel_BuiltIn_Print_Area_277">'[17]#REF!'!$A$1:$E$49</definedName>
    <definedName name="Excel_BuiltIn_Print_Area_278">'[17]#REF!'!$A$1:$E$49</definedName>
    <definedName name="Excel_BuiltIn_Print_Area_279">'[17]#REF!'!$A$1:$E$49</definedName>
    <definedName name="Excel_BuiltIn_Print_Area_280">'[17]#REF!'!$A$1:$E$49</definedName>
    <definedName name="Excel_BuiltIn_Print_Area_281">'[17]#REF!'!$A$1:$E$49</definedName>
    <definedName name="Excel_BuiltIn_Print_Area_282">'[17]#REF!'!$A$1:$E$49</definedName>
    <definedName name="Excel_BuiltIn_Print_Area_283">'[17]#REF!'!$A$1:$E$49</definedName>
    <definedName name="Excel_BuiltIn_Print_Area_284">'[17]#REF!'!$A$1:$E$49</definedName>
    <definedName name="Excel_BuiltIn_Print_Area_285">'[17]#REF!'!$A$52:$E$87</definedName>
    <definedName name="Excel_BuiltIn_Print_Area_286">'[17]#REF!'!$G$1:$K$49</definedName>
    <definedName name="Excel_BuiltIn_Print_Area_287">'[17]#REF!'!$A$1:$E$49</definedName>
    <definedName name="Excel_BuiltIn_Print_Area_288">'[17]#REF!'!$A$1:$E$49</definedName>
    <definedName name="Excel_BuiltIn_Print_Area_289">'[17]#REF!'!$A$1:$E$49</definedName>
    <definedName name="Excel_BuiltIn_Print_Area_290">'[17]#REF!'!$A$1:$E$30</definedName>
    <definedName name="Excel_BuiltIn_Print_Area_291">'[17]#REF!'!$A$1:$E$49</definedName>
    <definedName name="Excel_BuiltIn_Print_Area_292">'[17]#REF!'!$A$51:$E$89</definedName>
    <definedName name="Excel_BuiltIn_Print_Area_293">'[17]#REF!'!$A$1:$E$49</definedName>
    <definedName name="Excel_BuiltIn_Print_Area_294">'[17]#REF!'!$A$1:$E$49</definedName>
    <definedName name="Excel_BuiltIn_Print_Area_295">'[17]#REF!'!$A$1:$E$49</definedName>
    <definedName name="Excel_BuiltIn_Print_Area_296">'[17]#REF!'!$A$1:$E$49</definedName>
    <definedName name="Excel_BuiltIn_Print_Area_297">'[17]#REF!'!$A$1:$E$49</definedName>
    <definedName name="Exchange_Rate">[18]Costs!$J$11</definedName>
    <definedName name="FACTORY_NAME">#REF!</definedName>
    <definedName name="FBase">'[11]FCA Calc'!$A$34:$CA$134</definedName>
    <definedName name="FCAVendor">#REF!</definedName>
    <definedName name="Feature1_Range">[5]Mapping!$AG$2:$AG$25</definedName>
    <definedName name="Feature10_Range">[19]Mapping!$AP$2:$AP$17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[19]Mapping!$AM$2:$AM$21</definedName>
    <definedName name="Feature8_Range">[19]Mapping!$AN$2:$AN$9</definedName>
    <definedName name="Feature9_Range">[19]Mapping!$AO$2:$AO$5</definedName>
    <definedName name="feed">#REF!</definedName>
    <definedName name="fff">#REF!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INDEF">#REF!</definedName>
    <definedName name="FIRST_COST">#REF!</definedName>
    <definedName name="Five">#REF!</definedName>
    <definedName name="foam">[8]Sheet1!$EC$2:$EC$3</definedName>
    <definedName name="FOB">#REF!</definedName>
    <definedName name="freight">'[3]other data'!$AC$3:$AC$14</definedName>
    <definedName name="FRGT">#REF!</definedName>
    <definedName name="gdgd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[20]Mapping!$X$2:$X$5</definedName>
    <definedName name="Gold1">#REF!</definedName>
    <definedName name="h">#REF!</definedName>
    <definedName name="HANGER">[3]hangers!$B$3:$B$42</definedName>
    <definedName name="hanger2">[3]hangers!$G$3:$G$42</definedName>
    <definedName name="HBC">'[21]Spec Sheet'!#REF!</definedName>
    <definedName name="Height">#REF!</definedName>
    <definedName name="help">#REF!</definedName>
    <definedName name="here">#REF!</definedName>
    <definedName name="hhh">'[22]895BBB'!$H$33</definedName>
    <definedName name="Home_Décor">#REF!</definedName>
    <definedName name="Home_Décor.">#REF!</definedName>
    <definedName name="Hos_Mat_Const">'[7]Drop Downs'!$N$2:$N$17</definedName>
    <definedName name="Hos_Mat_Type">'[7]Drop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'[23]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'[24]FLASH WK 23'!$F$1:$AJ$65536</definedName>
    <definedName name="IBase">'[11]Import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[8]Sheet1!$DS$2:$DS$2</definedName>
    <definedName name="Kids_Bath">#REF!</definedName>
    <definedName name="Kids_or_Teen">#REF!</definedName>
    <definedName name="LEEDA">#REF!</definedName>
    <definedName name="LicensedProduct_Range">[5]Mapping!$AF$2:$AF$3</definedName>
    <definedName name="Lighting_or_Candleholders">#REF!</definedName>
    <definedName name="lnk">[25]Sheet1!$A$2</definedName>
    <definedName name="LOAD">#REF!</definedName>
    <definedName name="loctype">'[14]other data'!$BN$2:$BN$6</definedName>
    <definedName name="M">[8]Sheet1!$EA$2:$EA$3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'[7]Drop Downs'!$B$2:$B$163</definedName>
    <definedName name="materialconstruction">'[7]Drop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#REF!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[26]Sheet1!$A$1:$C$65536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[8]Sheet1!$EE$2:$EE$3</definedName>
    <definedName name="packaging">'[7]Drop Downs'!$D$2:$D$39</definedName>
    <definedName name="Packaging_Code">#REF!</definedName>
    <definedName name="packagingrecommendations">'[7]Drop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kgFormat">[13]Info!$E$2:$E$49</definedName>
    <definedName name="PL">'[27]UNIQUE ATTR 2'!#REF!</definedName>
    <definedName name="po_type">'[3]other data'!$AU$2:$AU$11</definedName>
    <definedName name="PODATA">#REF!</definedName>
    <definedName name="PORT_IFF">[28]a!$A$10:$B$35</definedName>
    <definedName name="POTYPE">#REF!</definedName>
    <definedName name="Preticketed_Range">[5]Mapping!$H$2:$H$3</definedName>
    <definedName name="print">'[7]Drop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'[7]Drop Downs'!$L$2:$L$3</definedName>
    <definedName name="PT">'[6]PT TABLE'!$A$4:$A$42</definedName>
    <definedName name="PurchProSpecViscaya">#REF!</definedName>
    <definedName name="PW">'[27]UNIQUE ATTR 2'!#REF!</definedName>
    <definedName name="QSFOB">[29]Q1!$C$38</definedName>
    <definedName name="Qty">#REF!</definedName>
    <definedName name="quantity">'[7]Drop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PR_o_YN_Rangee">[20]Mapping!$AL$2:$AL$3</definedName>
    <definedName name="retailUS_O_YN_Range">[5]Mapping!$AP$2:$AP$3</definedName>
    <definedName name="RN">'[6]RN_Item Disposition'!$A$12:$A$81</definedName>
    <definedName name="Ross_BA">#REF!</definedName>
    <definedName name="ROW">'[6]PT TABLE'!$A$1</definedName>
    <definedName name="runnum">'[14]other data'!$BI$2:$BI$18</definedName>
    <definedName name="sbm">#REF!</definedName>
    <definedName name="SC1TH">#REF!</definedName>
    <definedName name="sc2th">#REF!</definedName>
    <definedName name="scalenum">'[14]other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ggestedMessage_Range">[5]Mapping!$BB$2:$BB$3</definedName>
    <definedName name="SUPPLIER">'[14]vendor info'!$A$4:$A$413</definedName>
    <definedName name="suzi">[30]Sheet3!$A:$IV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[30]Sheet3!$A:$IV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'[7]Drop Downs'!$J$2:$J$15</definedName>
    <definedName name="trim_type">'[7]Drop Downs'!$K$2:$K$70</definedName>
    <definedName name="TSSVendor">#REF!</definedName>
    <definedName name="two">[30]Sheet2!$A:$IV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'[14]other data'!$BD$2:$BD$5</definedName>
    <definedName name="UPC2A">'[14]other data'!$BF$2:$BF$5</definedName>
    <definedName name="v">#REF!</definedName>
    <definedName name="vednorn">[31]Dong!$A$1:$DC$65536</definedName>
    <definedName name="vendora">#REF!</definedName>
    <definedName name="WAREHOUSE">'[14]other data'!$BL$2:$BL$24</definedName>
    <definedName name="WD">'[27]UNIQUE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[8]Sheet1!$EG$2:$EG$3</definedName>
    <definedName name="y">#REF!</definedName>
    <definedName name="YN">'[32]Page 1 Sales and Forecast'!$AA$2:$AA$3</definedName>
    <definedName name="YNE">'[14]other data'!$BB$2:$BB$5</definedName>
    <definedName name="YNES">'[14]other data'!$BR$2:$BR$6</definedName>
    <definedName name="z">#REF!</definedName>
    <definedName name="ZA">#REF!</definedName>
    <definedName name="先说说">[33]Mapping!$D$2:$D$53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" i="5" l="1"/>
  <c r="AJ3" i="5"/>
  <c r="AJ2" i="5"/>
  <c r="AD3" i="5"/>
  <c r="AF3" i="5" s="1"/>
  <c r="AH3" i="5" s="1"/>
  <c r="AK3" i="5"/>
  <c r="AN3" i="5"/>
  <c r="AP3" i="5"/>
  <c r="AR3" i="5"/>
  <c r="AU3" i="5"/>
  <c r="AX3" i="5"/>
  <c r="BA3" i="5"/>
  <c r="BC3" i="5"/>
  <c r="BI3" i="5"/>
  <c r="BL3" i="5"/>
  <c r="BM3" i="5"/>
  <c r="BN3" i="5"/>
  <c r="BA4" i="5"/>
  <c r="BA5" i="5"/>
  <c r="BA6" i="5"/>
  <c r="BA7" i="5"/>
  <c r="BA8" i="5"/>
  <c r="BA9" i="5"/>
  <c r="BA2" i="5"/>
  <c r="AX4" i="5"/>
  <c r="AX5" i="5"/>
  <c r="AX6" i="5"/>
  <c r="AX7" i="5"/>
  <c r="AX8" i="5"/>
  <c r="AX9" i="5"/>
  <c r="AX2" i="5"/>
  <c r="AR4" i="5"/>
  <c r="AR5" i="5"/>
  <c r="AR6" i="5"/>
  <c r="AR7" i="5"/>
  <c r="AR8" i="5"/>
  <c r="AR9" i="5"/>
  <c r="AR2" i="5"/>
  <c r="AP4" i="5"/>
  <c r="AP5" i="5"/>
  <c r="AP6" i="5"/>
  <c r="AP7" i="5"/>
  <c r="AP8" i="5"/>
  <c r="AP9" i="5"/>
  <c r="AP2" i="5"/>
  <c r="BD3" i="5" l="1"/>
  <c r="AL3" i="5"/>
  <c r="BN4" i="5"/>
  <c r="BN5" i="5"/>
  <c r="BN6" i="5"/>
  <c r="BN7" i="5"/>
  <c r="BN8" i="5"/>
  <c r="BN9" i="5"/>
  <c r="BN2" i="5"/>
  <c r="BM9" i="5"/>
  <c r="BL9" i="5"/>
  <c r="BI9" i="5"/>
  <c r="BC9" i="5"/>
  <c r="AU9" i="5"/>
  <c r="AN9" i="5"/>
  <c r="AK9" i="5"/>
  <c r="AD9" i="5"/>
  <c r="AF9" i="5" s="1"/>
  <c r="AH9" i="5" s="1"/>
  <c r="BM8" i="5"/>
  <c r="BL8" i="5"/>
  <c r="BI8" i="5"/>
  <c r="BC8" i="5"/>
  <c r="AU8" i="5"/>
  <c r="AN8" i="5"/>
  <c r="AK8" i="5"/>
  <c r="AD8" i="5"/>
  <c r="AF8" i="5" s="1"/>
  <c r="AH8" i="5" s="1"/>
  <c r="BM7" i="5"/>
  <c r="BL7" i="5"/>
  <c r="BI7" i="5"/>
  <c r="BC7" i="5"/>
  <c r="AU7" i="5"/>
  <c r="AN7" i="5"/>
  <c r="AK7" i="5"/>
  <c r="AD7" i="5"/>
  <c r="AF7" i="5" s="1"/>
  <c r="AH7" i="5" s="1"/>
  <c r="BM6" i="5"/>
  <c r="BL6" i="5"/>
  <c r="BI6" i="5"/>
  <c r="BC6" i="5"/>
  <c r="AU6" i="5"/>
  <c r="AN6" i="5"/>
  <c r="AK6" i="5"/>
  <c r="AD6" i="5"/>
  <c r="AF6" i="5" s="1"/>
  <c r="AH6" i="5" s="1"/>
  <c r="BM5" i="5"/>
  <c r="BL5" i="5"/>
  <c r="BI5" i="5"/>
  <c r="BC5" i="5"/>
  <c r="AU5" i="5"/>
  <c r="AN5" i="5"/>
  <c r="AK5" i="5"/>
  <c r="AD5" i="5"/>
  <c r="AF5" i="5" s="1"/>
  <c r="AH5" i="5" s="1"/>
  <c r="BM4" i="5"/>
  <c r="BL4" i="5"/>
  <c r="BI4" i="5"/>
  <c r="BC4" i="5"/>
  <c r="AU4" i="5"/>
  <c r="AN4" i="5"/>
  <c r="AK4" i="5"/>
  <c r="AD4" i="5"/>
  <c r="AF4" i="5" s="1"/>
  <c r="AH4" i="5" s="1"/>
  <c r="BM2" i="5"/>
  <c r="BL2" i="5"/>
  <c r="BI2" i="5"/>
  <c r="BC2" i="5"/>
  <c r="AU2" i="5"/>
  <c r="AN2" i="5"/>
  <c r="AK2" i="5"/>
  <c r="AD2" i="5"/>
  <c r="AF2" i="5" s="1"/>
  <c r="BD6" i="5" l="1"/>
  <c r="BD5" i="5"/>
  <c r="BD4" i="5"/>
  <c r="BE3" i="5"/>
  <c r="BF3" i="5" s="1"/>
  <c r="BD2" i="5"/>
  <c r="BD7" i="5"/>
  <c r="BD9" i="5"/>
  <c r="BD8" i="5"/>
  <c r="AL7" i="5"/>
  <c r="AL6" i="5"/>
  <c r="AL8" i="5"/>
  <c r="AL4" i="5"/>
  <c r="AL9" i="5"/>
  <c r="AL5" i="5"/>
  <c r="AH2" i="5"/>
  <c r="AL2" i="5" s="1"/>
  <c r="BE9" i="5" l="1"/>
  <c r="BK9" i="5" s="1"/>
  <c r="BE8" i="5"/>
  <c r="BF8" i="5" s="1"/>
  <c r="BE2" i="5"/>
  <c r="BF2" i="5" s="1"/>
  <c r="BK3" i="5"/>
  <c r="BF9" i="5"/>
  <c r="BE7" i="5"/>
  <c r="BE4" i="5"/>
  <c r="BE6" i="5"/>
  <c r="BE5" i="5"/>
  <c r="BK2" i="5" l="1"/>
  <c r="BK8" i="5"/>
  <c r="BF7" i="5"/>
  <c r="BK7" i="5"/>
  <c r="BF5" i="5"/>
  <c r="BK5" i="5"/>
  <c r="BF6" i="5"/>
  <c r="BK6" i="5"/>
  <c r="BF4" i="5"/>
  <c r="BK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<sst xmlns="http://schemas.openxmlformats.org/spreadsheetml/2006/main" count="187" uniqueCount="121">
  <si>
    <t>Brand</t>
  </si>
  <si>
    <t>Package Type</t>
  </si>
  <si>
    <t>Licensor</t>
  </si>
  <si>
    <t>Normal</t>
  </si>
  <si>
    <t>Bath Hardware</t>
  </si>
  <si>
    <t>Piece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</si>
  <si>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</si>
  <si>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</si>
  <si>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</si>
  <si>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</si>
  <si>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</si>
  <si>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</si>
  <si>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</si>
  <si>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</si>
  <si>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</si>
  <si>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</si>
  <si>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</si>
  <si>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</si>
  <si>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</si>
  <si>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</si>
  <si>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</si>
  <si>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</si>
  <si>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</si>
  <si>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</si>
  <si>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</si>
  <si>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</si>
  <si>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</si>
  <si>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</si>
  <si>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</si>
  <si>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</si>
  <si>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</si>
  <si>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</si>
  <si>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</si>
  <si>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</si>
  <si>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</si>
  <si>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</si>
  <si>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</si>
  <si>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</si>
  <si>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</si>
  <si>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</si>
  <si>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</si>
  <si>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</si>
  <si>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</si>
  <si>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</si>
  <si>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</si>
  <si>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</si>
  <si>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</si>
  <si>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</si>
  <si>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</si>
  <si>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</si>
  <si>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</si>
  <si>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</si>
  <si>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</si>
  <si>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</si>
  <si>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</si>
  <si>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</si>
  <si>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</si>
  <si>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</si>
  <si>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</si>
  <si>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</si>
  <si>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</si>
  <si>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</si>
  <si>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</si>
  <si>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</si>
  <si>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</si>
  <si>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</si>
  <si>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</si>
  <si>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</si>
  <si>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</si>
  <si>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</si>
  <si>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</si>
  <si>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11.81x5.78x28.74"</t>
  </si>
  <si>
    <t>5.28x4.53x1.26in
4.29x3.54x4.02in
6.26x3.43x3.31in</t>
  </si>
  <si>
    <t>1pc with a colorbox,4pcs/master carton</t>
  </si>
  <si>
    <t>10.63x8.46x7.28”</t>
  </si>
  <si>
    <t>3924.10.4000</t>
  </si>
  <si>
    <t>1ea/Poly Bag /Belly Band,
4PCS/CTN</t>
  </si>
  <si>
    <t>1ea/Poly Bag /Color Box,
8 set/CTN</t>
  </si>
  <si>
    <t>1ea/Poly Bag /Color Box,
4set/CTN</t>
  </si>
  <si>
    <t>1set / eco color box /carton</t>
  </si>
  <si>
    <t>9403.20.0075</t>
  </si>
  <si>
    <t>Shower caddy</t>
  </si>
  <si>
    <t>Handheld caddy/ tote</t>
  </si>
  <si>
    <t xml:space="preserve">Tension pole caddy </t>
  </si>
  <si>
    <t>Plastic Collection</t>
  </si>
  <si>
    <t>Plastic ribbed caddies with SUCTION 
AND ADHESIVE HOOK</t>
  </si>
  <si>
    <t>Plastic</t>
  </si>
  <si>
    <t xml:space="preserve">PP+TPR </t>
  </si>
  <si>
    <t>Greige</t>
  </si>
  <si>
    <t>3pcs/color box, 6 boxes in one carton</t>
  </si>
  <si>
    <t>1pc/sticker, 6pcs/carton</t>
  </si>
  <si>
    <t>each with PE bag  with belly band  , 2 pcs in brown  box</t>
  </si>
  <si>
    <t>Others (Infrastructure, marketing, MST)</t>
  </si>
  <si>
    <t>Tension Pole Caddy</t>
  </si>
  <si>
    <t xml:space="preserve">Over the Toilet shelf </t>
  </si>
  <si>
    <t>Brushed Nickel Metal Collection</t>
  </si>
  <si>
    <t>Narrow Shower Caddy- new size
with 2 suction
Iron
Powder Coating</t>
  </si>
  <si>
    <t>Iron
Powder Coating</t>
  </si>
  <si>
    <t xml:space="preserve">Round Tube D 16*0.5/ D12.7*0.5mm ; Iron Wire D2.2/ 2.5MM </t>
  </si>
  <si>
    <t>Iron</t>
  </si>
  <si>
    <t>Brushed Nickel</t>
  </si>
  <si>
    <t>8302.50.0000</t>
  </si>
  <si>
    <r>
      <rPr>
        <sz val="11"/>
        <color rgb="FFFF0000"/>
        <rFont val="Calibri"/>
        <family val="2"/>
      </rPr>
      <t>Caddy</t>
    </r>
    <r>
      <rPr>
        <sz val="11"/>
        <rFont val="Calibri"/>
        <family val="2"/>
      </rPr>
      <t xml:space="preserve"> Set of 3 suction baskets</t>
    </r>
  </si>
  <si>
    <r>
      <rPr>
        <sz val="11"/>
        <color rgb="FFFF0000"/>
        <rFont val="Calibri"/>
        <family val="2"/>
      </rPr>
      <t>Caddy</t>
    </r>
    <r>
      <rPr>
        <sz val="11"/>
        <rFont val="Calibri"/>
        <family val="2"/>
      </rPr>
      <t xml:space="preserve"> Set of 2 suction baskets</t>
    </r>
  </si>
  <si>
    <t xml:space="preserve">Plastic: PET </t>
  </si>
  <si>
    <t xml:space="preserve">Plastic  : PP </t>
  </si>
  <si>
    <t>3924.90.5650</t>
  </si>
  <si>
    <t>LW71-276</t>
    <phoneticPr fontId="17" type="noConversion"/>
  </si>
  <si>
    <t>LW71-277</t>
  </si>
  <si>
    <t>LW71-278</t>
  </si>
  <si>
    <t>LW71-279</t>
  </si>
  <si>
    <t>LW71-280</t>
  </si>
  <si>
    <t>LW71-281</t>
  </si>
  <si>
    <t>LW71-282</t>
  </si>
  <si>
    <t>LW71-283</t>
  </si>
  <si>
    <t>11.0x8.50x(82.58-100)</t>
  </si>
  <si>
    <t>12.6x4.33x25.98"</t>
  </si>
  <si>
    <t>10.98x4x3.1"
9.45x3.15x3.1"</t>
  </si>
  <si>
    <t>11.97x8.86x98.5"</t>
  </si>
  <si>
    <t xml:space="preserve">23.22x 9.84x64.56  </t>
  </si>
  <si>
    <t>Style selection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</si>
</sst>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0.0"/>
    <numFmt numFmtId="182" formatCode="0.000"/>
    <numFmt numFmtId="183" formatCode="[$-409]d/mmm;@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77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4" fillId="0" borderId="0"/>
    <xf numFmtId="183" fontId="4" fillId="0" borderId="0" applyProtection="0"/>
    <xf numFmtId="0" fontId="11" fillId="0" borderId="0">
      <alignment vertical="center"/>
    </xf>
    <xf numFmtId="9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177" fontId="10" fillId="0" borderId="0" applyFont="0" applyFill="0" applyBorder="0" applyAlignment="0" applyProtection="0"/>
    <xf numFmtId="0" fontId="15" fillId="0" borderId="0">
      <alignment vertical="center"/>
    </xf>
    <xf numFmtId="0" fontId="12" fillId="0" borderId="0"/>
    <xf numFmtId="0" fontId="1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181" fontId="2" fillId="0" borderId="1" xfId="0" applyNumberFormat="1" applyFont="1" applyBorder="1" applyAlignment="1">
      <alignment horizontal="center" wrapText="1"/>
    </xf>
    <xf numFmtId="181" fontId="0" fillId="0" borderId="1" xfId="0" applyNumberFormat="1" applyBorder="1"/>
    <xf numFmtId="181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2" fontId="7" fillId="0" borderId="1" xfId="1" applyNumberFormat="1" applyFont="1" applyBorder="1" applyAlignment="1">
      <alignment wrapText="1"/>
    </xf>
    <xf numFmtId="182" fontId="0" fillId="2" borderId="1" xfId="0" applyNumberFormat="1" applyFill="1" applyBorder="1"/>
    <xf numFmtId="182" fontId="0" fillId="2" borderId="1" xfId="0" applyNumberFormat="1" applyFill="1" applyBorder="1" applyAlignment="1">
      <alignment wrapText="1"/>
    </xf>
    <xf numFmtId="182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9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78" fontId="3" fillId="0" borderId="1" xfId="0" applyNumberFormat="1" applyFont="1" applyBorder="1"/>
    <xf numFmtId="178" fontId="0" fillId="6" borderId="1" xfId="0" applyNumberFormat="1" applyFill="1" applyBorder="1"/>
    <xf numFmtId="178" fontId="0" fillId="6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179" fontId="9" fillId="0" borderId="1" xfId="0" applyNumberFormat="1" applyFont="1" applyBorder="1"/>
    <xf numFmtId="180" fontId="9" fillId="0" borderId="1" xfId="0" applyNumberFormat="1" applyFont="1" applyBorder="1"/>
    <xf numFmtId="0" fontId="4" fillId="6" borderId="1" xfId="0" applyFont="1" applyFill="1" applyBorder="1"/>
    <xf numFmtId="0" fontId="9" fillId="0" borderId="1" xfId="0" applyFont="1" applyBorder="1"/>
  </cellXfs>
  <cellStyles count="26">
    <cellStyle name="_ET_STYLE_NoName_00__JLA BBB quotation sheet -9.13 3" xfId="11" xr:uid="{409DE346-81C4-4F1E-AF08-0CC4A56F8E74}"/>
    <cellStyle name="Comma 2" xfId="8" xr:uid="{C8C107EF-94BE-4BE4-937C-147D2444BE45}"/>
    <cellStyle name="Comma 5" xfId="6" xr:uid="{214E895C-E08B-4D4A-929F-E529946AC668}"/>
    <cellStyle name="Currency 2" xfId="9" xr:uid="{54FEA62F-9CFF-4264-B0B2-21C4182EFF17}"/>
    <cellStyle name="Normal 2" xfId="4" xr:uid="{7DCAA5FD-EA4B-42A1-8489-4FAC79BED569}"/>
    <cellStyle name="Normal 2 18 2" xfId="1" xr:uid="{1BA08453-9F65-454B-A4A0-7177E70831F2}"/>
    <cellStyle name="Normal 2 2" xfId="7" xr:uid="{32A8F3D2-8A27-46AC-96CA-299E28CE526B}"/>
    <cellStyle name="Normal 2 42 4" xfId="23" xr:uid="{33471421-C5FE-4E15-8032-BDB89314D831}"/>
    <cellStyle name="Normal 3" xfId="19" xr:uid="{05804230-EC9E-435C-99DD-76A8D48B95E0}"/>
    <cellStyle name="Normal 69" xfId="14" xr:uid="{DAC32C74-655A-4E9F-A74B-ADA2212DD737}"/>
    <cellStyle name="Normal 70" xfId="12" xr:uid="{EB1E642D-BEE0-4566-BA69-BE92ABD43091}"/>
    <cellStyle name="Normal 72" xfId="25" xr:uid="{B8E3F94B-EA9A-4806-8632-CCDA1ECDC74F}"/>
    <cellStyle name="Normal 74" xfId="22" xr:uid="{C5B2CDB4-0B2E-40D1-BECB-1FB6E3F47CA5}"/>
    <cellStyle name="Percent 2" xfId="5" xr:uid="{03D1C999-4950-4181-BE4E-A215D8708A70}"/>
    <cellStyle name="Percent 3" xfId="13" xr:uid="{70EDA70D-2718-4208-8522-7EE00DD4002C}"/>
    <cellStyle name="Style 1" xfId="3" xr:uid="{F4609D05-B161-47A5-8040-F8D4BA086F06}"/>
    <cellStyle name="Style 1 4" xfId="10" xr:uid="{1077F7E2-55DF-4288-96EE-B774E9C91A76}"/>
    <cellStyle name="常规" xfId="0" builtinId="0"/>
    <cellStyle name="常规 20" xfId="17" xr:uid="{1D7D5AF7-93C3-44E9-B6AA-3E770523D17C}"/>
    <cellStyle name="常规 20 4" xfId="20" xr:uid="{49F71037-E1B0-4459-AF23-2619196960F2}"/>
    <cellStyle name="常规 20 5" xfId="24" xr:uid="{FD62A439-5C97-46CD-940A-9E0908A36327}"/>
    <cellStyle name="常规 20 6" xfId="18" xr:uid="{E77B9B1F-A0A0-4EE0-8BDB-44F8BAB30BAF}"/>
    <cellStyle name="常规 4" xfId="16" xr:uid="{847E1D48-9478-49B6-9471-DE89E140BA02}"/>
    <cellStyle name="常规 7" xfId="15" xr:uid="{BB0474E8-7B7C-4510-8DCF-E84FDE50314D}"/>
    <cellStyle name="千位分隔 3" xfId="21" xr:uid="{0CA9368D-EAEB-4207-8614-3FE9CB992CF1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GM\HOM\Kristin%20Lee\DOMESTICS\Assortment%20Plans\Master%20Copies\Domestics%20Assortment%20Plan%20-%20Master%20Cop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DEC%20SmartDry%20New%20Colors%2007%2023%2013%20(2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21\JLA%20-%20NEW%20SMART%20DRY%20TOWEL%20OCTOBER%20DELIVERY%20(2)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rijansrivastava\AppData\Local\Temp\notesFFF692\https:\star.target.com\Michelle\Seating%2007.04\Seating-Kitchen%20Round%2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/>
      <sheetData sheetId="1"/>
      <sheetData sheetId="2"/>
      <sheetData sheetId="3"/>
      <sheetData sheetId="4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Aussino</v>
          </cell>
        </row>
        <row r="16">
          <cell r="A16" t="str">
            <v>Avanti</v>
          </cell>
        </row>
        <row r="17">
          <cell r="A17" t="str">
            <v>Baltic Linens</v>
          </cell>
        </row>
        <row r="18">
          <cell r="A18" t="str">
            <v>Bardwil</v>
          </cell>
        </row>
        <row r="19">
          <cell r="A19" t="str">
            <v xml:space="preserve">Beatrice </v>
          </cell>
        </row>
        <row r="20">
          <cell r="A20" t="str">
            <v>Benson Mills</v>
          </cell>
        </row>
        <row r="21">
          <cell r="A21" t="str">
            <v>Blonder Home</v>
          </cell>
        </row>
        <row r="22">
          <cell r="A22" t="str">
            <v>Boston Warehouse</v>
          </cell>
        </row>
        <row r="23">
          <cell r="A23" t="str">
            <v>Brentwood Orignals</v>
          </cell>
        </row>
        <row r="24">
          <cell r="A24" t="str">
            <v>Chesapeake Rugs</v>
          </cell>
        </row>
        <row r="25">
          <cell r="A25" t="str">
            <v>Conker Trading</v>
          </cell>
        </row>
        <row r="26">
          <cell r="A26" t="str">
            <v>Counter Art</v>
          </cell>
        </row>
        <row r="27">
          <cell r="A27" t="str">
            <v>Creative Bath</v>
          </cell>
        </row>
        <row r="28">
          <cell r="A28" t="str">
            <v>Croscill</v>
          </cell>
        </row>
        <row r="29">
          <cell r="A29" t="str">
            <v>CSS Marketing</v>
          </cell>
        </row>
        <row r="30">
          <cell r="A30" t="str">
            <v>Dalyn Rugs</v>
          </cell>
        </row>
        <row r="31">
          <cell r="A31" t="str">
            <v>Devgiri Exports</v>
          </cell>
        </row>
        <row r="32">
          <cell r="A32" t="str">
            <v>DII</v>
          </cell>
        </row>
        <row r="33">
          <cell r="A33" t="str">
            <v>Direct Home Textiles</v>
          </cell>
        </row>
        <row r="34">
          <cell r="A34" t="str">
            <v>Divatex</v>
          </cell>
        </row>
        <row r="35">
          <cell r="A35" t="str">
            <v>Domay</v>
          </cell>
        </row>
        <row r="36">
          <cell r="A36" t="str">
            <v>DownLite</v>
          </cell>
        </row>
        <row r="37">
          <cell r="A37" t="str">
            <v>Ellison First Asia</v>
          </cell>
        </row>
        <row r="38">
          <cell r="A38" t="str">
            <v>Elrene</v>
          </cell>
        </row>
        <row r="39">
          <cell r="A39" t="str">
            <v>EnVogue</v>
          </cell>
        </row>
        <row r="40">
          <cell r="A40" t="str">
            <v>ER Carpenter</v>
          </cell>
        </row>
        <row r="41">
          <cell r="A41" t="str">
            <v>Evergreen</v>
          </cell>
        </row>
        <row r="42">
          <cell r="A42" t="str">
            <v>Fallani &amp; Cohn</v>
          </cell>
        </row>
        <row r="43">
          <cell r="A43" t="str">
            <v>Feizy Rugs</v>
          </cell>
        </row>
        <row r="44">
          <cell r="A44" t="str">
            <v>Foreston Trends</v>
          </cell>
        </row>
        <row r="45">
          <cell r="A45" t="str">
            <v>Ginsey</v>
          </cell>
        </row>
        <row r="46">
          <cell r="A46" t="str">
            <v>Global Eagle</v>
          </cell>
        </row>
        <row r="47">
          <cell r="A47" t="str">
            <v>Harman</v>
          </cell>
        </row>
        <row r="48">
          <cell r="A48" t="str">
            <v>Hollander</v>
          </cell>
        </row>
        <row r="49">
          <cell r="A49" t="str">
            <v>Home Dynamix</v>
          </cell>
        </row>
        <row r="50">
          <cell r="A50" t="str">
            <v>HomeWear</v>
          </cell>
        </row>
        <row r="51">
          <cell r="A51" t="str">
            <v>India Connection</v>
          </cell>
        </row>
        <row r="52">
          <cell r="A52" t="str">
            <v>India Ink</v>
          </cell>
        </row>
        <row r="53">
          <cell r="A53" t="str">
            <v>Ivy Hill Home</v>
          </cell>
        </row>
        <row r="54">
          <cell r="A54" t="str">
            <v>Jabara</v>
          </cell>
        </row>
        <row r="55">
          <cell r="A55" t="str">
            <v>Jarden</v>
          </cell>
        </row>
        <row r="56">
          <cell r="A56" t="str">
            <v>JLA Home</v>
          </cell>
        </row>
        <row r="57">
          <cell r="A57" t="str">
            <v>John Ritzenthaler Co</v>
          </cell>
        </row>
        <row r="58">
          <cell r="A58" t="str">
            <v>KAS Rugs</v>
          </cell>
        </row>
        <row r="59">
          <cell r="A59" t="str">
            <v>Kassatex Towels</v>
          </cell>
        </row>
        <row r="60">
          <cell r="A60" t="str">
            <v>Kay Dee Designs</v>
          </cell>
        </row>
        <row r="61">
          <cell r="A61" t="str">
            <v>Kemp &amp; Beatly</v>
          </cell>
        </row>
        <row r="62">
          <cell r="A62" t="str">
            <v>Kennedy</v>
          </cell>
        </row>
        <row r="63">
          <cell r="A63" t="str">
            <v>Kenney Mfgr</v>
          </cell>
        </row>
        <row r="64">
          <cell r="A64" t="str">
            <v>Lamont Limited</v>
          </cell>
        </row>
        <row r="65">
          <cell r="A65" t="str">
            <v>Leila's Linens</v>
          </cell>
        </row>
        <row r="66">
          <cell r="A66" t="str">
            <v>Levtex LLC</v>
          </cell>
        </row>
        <row r="67">
          <cell r="A67" t="str">
            <v>Lintex Linens</v>
          </cell>
        </row>
        <row r="68">
          <cell r="A68" t="str">
            <v>Louisville Bedding</v>
          </cell>
        </row>
        <row r="69">
          <cell r="A69" t="str">
            <v>Mahogany (RA Home Inc)</v>
          </cell>
        </row>
        <row r="70">
          <cell r="A70" t="str">
            <v>Manual Woodworkers</v>
          </cell>
        </row>
        <row r="71">
          <cell r="A71" t="str">
            <v>Maytex Mills</v>
          </cell>
        </row>
        <row r="72">
          <cell r="A72" t="str">
            <v>Mera</v>
          </cell>
        </row>
        <row r="73">
          <cell r="A73" t="str">
            <v>MOD Lifestyles</v>
          </cell>
        </row>
        <row r="74">
          <cell r="A74" t="str">
            <v>Mohawk</v>
          </cell>
        </row>
        <row r="75">
          <cell r="A75" t="str">
            <v>M-Style</v>
          </cell>
        </row>
        <row r="76">
          <cell r="A76" t="str">
            <v>MVP/Stein Mart Imports</v>
          </cell>
        </row>
        <row r="77">
          <cell r="A77" t="str">
            <v>Nap</v>
          </cell>
        </row>
        <row r="78">
          <cell r="A78" t="str">
            <v>Next Creations Holdings</v>
          </cell>
        </row>
        <row r="79">
          <cell r="A79" t="str">
            <v>Newport Layton</v>
          </cell>
        </row>
        <row r="80">
          <cell r="A80" t="str">
            <v>Nourison</v>
          </cell>
        </row>
        <row r="81">
          <cell r="A81" t="str">
            <v>Oriental Weavers</v>
          </cell>
        </row>
        <row r="82">
          <cell r="A82" t="str">
            <v>Ovation Ind</v>
          </cell>
        </row>
        <row r="83">
          <cell r="A83" t="str">
            <v>Pacific Merchants</v>
          </cell>
        </row>
        <row r="84">
          <cell r="A84" t="str">
            <v>Park B. Smith</v>
          </cell>
        </row>
        <row r="85">
          <cell r="A85" t="str">
            <v>Peking Hanidcrafts</v>
          </cell>
        </row>
        <row r="86">
          <cell r="A86" t="str">
            <v>Perfit Fit Ind</v>
          </cell>
        </row>
        <row r="87">
          <cell r="A87" t="str">
            <v>Planet Home</v>
          </cell>
        </row>
        <row r="88">
          <cell r="A88" t="str">
            <v>Rasa Home</v>
          </cell>
        </row>
        <row r="89">
          <cell r="A89" t="str">
            <v>Regence Home</v>
          </cell>
        </row>
        <row r="90">
          <cell r="A90" t="str">
            <v>Revere Mills</v>
          </cell>
        </row>
        <row r="91">
          <cell r="A91" t="str">
            <v>Revman</v>
          </cell>
        </row>
        <row r="92">
          <cell r="A92" t="str">
            <v>Robley</v>
          </cell>
        </row>
        <row r="93">
          <cell r="A93" t="str">
            <v>Rose Tree</v>
          </cell>
        </row>
        <row r="94">
          <cell r="A94" t="str">
            <v>S2 Resources</v>
          </cell>
        </row>
        <row r="95">
          <cell r="A95" t="str">
            <v>Saparna</v>
          </cell>
        </row>
        <row r="96">
          <cell r="A96" t="str">
            <v>Saturday Knight</v>
          </cell>
        </row>
        <row r="97">
          <cell r="A97" t="str">
            <v>Scent-sation</v>
          </cell>
        </row>
        <row r="98">
          <cell r="A98" t="str">
            <v>Sherry Kline/Pacific Coast</v>
          </cell>
        </row>
        <row r="99">
          <cell r="A99" t="str">
            <v>Sinomax</v>
          </cell>
        </row>
        <row r="100">
          <cell r="A100" t="str">
            <v>Sleep Studio</v>
          </cell>
        </row>
        <row r="101">
          <cell r="A101" t="str">
            <v>SNA Textiles</v>
          </cell>
        </row>
        <row r="102">
          <cell r="A102" t="str">
            <v>Sunham</v>
          </cell>
        </row>
        <row r="103">
          <cell r="A103" t="str">
            <v>Suntex</v>
          </cell>
        </row>
        <row r="104">
          <cell r="A104" t="str">
            <v>Taymor</v>
          </cell>
        </row>
        <row r="105">
          <cell r="A105" t="str">
            <v>Thro</v>
          </cell>
        </row>
        <row r="106">
          <cell r="A106" t="str">
            <v>Town &amp; Country</v>
          </cell>
        </row>
        <row r="107">
          <cell r="A107" t="str">
            <v>Tradewinds Imports</v>
          </cell>
        </row>
        <row r="108">
          <cell r="A108" t="str">
            <v>Trendex</v>
          </cell>
        </row>
        <row r="109">
          <cell r="A109" t="str">
            <v>Tripar</v>
          </cell>
        </row>
        <row r="110">
          <cell r="A110" t="str">
            <v>Vantage</v>
          </cell>
        </row>
        <row r="111">
          <cell r="A111" t="str">
            <v>Venus</v>
          </cell>
        </row>
        <row r="112">
          <cell r="A112" t="str">
            <v>Welcome Ind</v>
          </cell>
        </row>
        <row r="113">
          <cell r="A113" t="str">
            <v>West Point Stevens</v>
          </cell>
        </row>
        <row r="114">
          <cell r="A114" t="str">
            <v>Westgate</v>
          </cell>
        </row>
        <row r="412">
          <cell r="A412" t="str">
            <v>supplier</v>
          </cell>
        </row>
        <row r="413">
          <cell r="A413" t="str">
            <v>x</v>
          </cell>
        </row>
      </sheetData>
      <sheetData sheetId="5">
        <row r="3">
          <cell r="B3" t="str">
            <v>NO</v>
          </cell>
        </row>
      </sheetData>
      <sheetData sheetId="6">
        <row r="3">
          <cell r="B3">
            <v>479</v>
          </cell>
        </row>
      </sheetData>
      <sheetData sheetId="7">
        <row r="3">
          <cell r="B3" t="str">
            <v>ADVERTISED</v>
          </cell>
        </row>
      </sheetData>
      <sheetData sheetId="8">
        <row r="2">
          <cell r="B2" t="str">
            <v>10% CHARGEBACK IF NOT SHIPPED COMPLETE WITHIN SHIP WINDOW.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BG6">
            <v>5</v>
          </cell>
          <cell r="BI6">
            <v>5</v>
          </cell>
          <cell r="BL6">
            <v>954</v>
          </cell>
        </row>
        <row r="7">
          <cell r="BG7">
            <v>6</v>
          </cell>
          <cell r="BI7">
            <v>6</v>
          </cell>
          <cell r="BL7">
            <v>9541</v>
          </cell>
        </row>
        <row r="8">
          <cell r="BG8">
            <v>7</v>
          </cell>
          <cell r="BI8">
            <v>7</v>
          </cell>
          <cell r="BL8">
            <v>940</v>
          </cell>
        </row>
        <row r="9">
          <cell r="BG9">
            <v>8</v>
          </cell>
          <cell r="BI9">
            <v>8</v>
          </cell>
          <cell r="BL9">
            <v>990</v>
          </cell>
        </row>
        <row r="10">
          <cell r="BG10">
            <v>9</v>
          </cell>
          <cell r="BI10">
            <v>9</v>
          </cell>
          <cell r="BL10">
            <v>9901</v>
          </cell>
        </row>
        <row r="11">
          <cell r="BG11">
            <v>10</v>
          </cell>
          <cell r="BI11">
            <v>10</v>
          </cell>
          <cell r="BL11">
            <v>9402</v>
          </cell>
        </row>
        <row r="12">
          <cell r="BG12">
            <v>11</v>
          </cell>
          <cell r="BI12">
            <v>11</v>
          </cell>
          <cell r="BL12">
            <v>901</v>
          </cell>
        </row>
        <row r="13">
          <cell r="BG13">
            <v>12</v>
          </cell>
          <cell r="BI13">
            <v>12</v>
          </cell>
          <cell r="BL13">
            <v>9011</v>
          </cell>
        </row>
        <row r="14">
          <cell r="BG14">
            <v>13</v>
          </cell>
          <cell r="BI14">
            <v>13</v>
          </cell>
          <cell r="BL14">
            <v>921</v>
          </cell>
        </row>
        <row r="15">
          <cell r="BG15">
            <v>14</v>
          </cell>
          <cell r="BI15">
            <v>14</v>
          </cell>
          <cell r="BL15">
            <v>9211</v>
          </cell>
        </row>
        <row r="16">
          <cell r="BG16">
            <v>15</v>
          </cell>
          <cell r="BI16">
            <v>15</v>
          </cell>
          <cell r="BL16">
            <v>950</v>
          </cell>
        </row>
        <row r="17">
          <cell r="BL17">
            <v>9501</v>
          </cell>
        </row>
        <row r="18">
          <cell r="BL18">
            <v>951</v>
          </cell>
        </row>
        <row r="19">
          <cell r="BL19">
            <v>9511</v>
          </cell>
        </row>
        <row r="20">
          <cell r="BL20">
            <v>9401</v>
          </cell>
        </row>
        <row r="21">
          <cell r="BL21">
            <v>980</v>
          </cell>
        </row>
        <row r="22">
          <cell r="BL22">
            <v>9801</v>
          </cell>
        </row>
      </sheetData>
      <sheetData sheetId="9"/>
      <sheetData sheetId="10"/>
      <sheetData sheetId="11"/>
      <sheetData sheetId="12"/>
      <sheetData sheetId="13"/>
      <sheetData sheetId="14">
        <row r="2">
          <cell r="F2">
            <v>1</v>
          </cell>
        </row>
      </sheetData>
      <sheetData sheetId="15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6"/>
      <sheetData sheetId="17"/>
      <sheetData sheetId="18"/>
      <sheetData sheetId="19"/>
      <sheetData sheetId="20">
        <row r="2">
          <cell r="A2">
            <v>40937</v>
          </cell>
        </row>
      </sheetData>
      <sheetData sheetId="2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>
        <row r="2">
          <cell r="B2" t="str">
            <v>DOZEN  qty=12 (DZ)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>
        <row r="5">
          <cell r="A5" t="str">
            <v>Supplier</v>
          </cell>
        </row>
      </sheetData>
      <sheetData sheetId="3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LU</v>
          </cell>
          <cell r="G8" t="str">
            <v>LU-LABEL USE UPC</v>
          </cell>
        </row>
        <row r="9">
          <cell r="B9" t="str">
            <v>ML</v>
          </cell>
          <cell r="G9" t="str">
            <v>ML-MINI LABEL</v>
          </cell>
        </row>
        <row r="10">
          <cell r="B10" t="str">
            <v>MT</v>
          </cell>
          <cell r="G10" t="str">
            <v>MT-MINI TAG</v>
          </cell>
        </row>
        <row r="11">
          <cell r="B11" t="str">
            <v>MU</v>
          </cell>
          <cell r="G11" t="str">
            <v>MU-MINI TAG USE UPC</v>
          </cell>
        </row>
        <row r="12">
          <cell r="B12" t="str">
            <v>RL</v>
          </cell>
          <cell r="G12" t="str">
            <v>RL-RAT TAIL</v>
          </cell>
        </row>
        <row r="13">
          <cell r="B13" t="str">
            <v>UL</v>
          </cell>
          <cell r="G13" t="str">
            <v>UL-MINI LABEL USE UPC</v>
          </cell>
        </row>
        <row r="14">
          <cell r="B14" t="str">
            <v>PS</v>
          </cell>
          <cell r="G14" t="str">
            <v>PANTY SMALL</v>
          </cell>
        </row>
        <row r="15">
          <cell r="B15" t="str">
            <v>PM</v>
          </cell>
          <cell r="G15" t="str">
            <v>PANTY MEDIUM</v>
          </cell>
        </row>
        <row r="16">
          <cell r="B16" t="str">
            <v>PL</v>
          </cell>
          <cell r="G16" t="str">
            <v>PANTY LARGE</v>
          </cell>
        </row>
        <row r="17">
          <cell r="B17" t="str">
            <v>PX</v>
          </cell>
          <cell r="G17" t="str">
            <v>PANTY X LARGE</v>
          </cell>
        </row>
        <row r="18">
          <cell r="B18" t="str">
            <v>NR</v>
          </cell>
          <cell r="G18" t="str">
            <v>NO</v>
          </cell>
        </row>
        <row r="19">
          <cell r="G19" t="str">
            <v>NR- NOT REQUIRED</v>
          </cell>
        </row>
        <row r="36">
          <cell r="B36" t="str">
            <v>x</v>
          </cell>
          <cell r="G36" t="str">
            <v>x</v>
          </cell>
        </row>
      </sheetData>
      <sheetData sheetId="4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5">
        <row r="3">
          <cell r="B3" t="str">
            <v>ADVERTISED</v>
          </cell>
          <cell r="F3" t="str">
            <v>ALLOCATE SKU'S UNDER STYLE</v>
          </cell>
        </row>
        <row r="4">
          <cell r="B4" t="str">
            <v>FABULOUS FIND</v>
          </cell>
          <cell r="F4" t="str">
            <v>ALLOCATE SINGLE SKU'S</v>
          </cell>
        </row>
        <row r="5">
          <cell r="B5" t="str">
            <v>20% CHARGEBACK IF NOT SHIPPED COMPLETE WITHIN SHIP WINDOW.</v>
          </cell>
          <cell r="F5" t="str">
            <v>ALLOCATE TO STORE BRKDWN</v>
          </cell>
        </row>
        <row r="6">
          <cell r="B6" t="str">
            <v>ANIMAL</v>
          </cell>
          <cell r="F6" t="str">
            <v>ATTRIBUTE GROUP</v>
          </cell>
        </row>
        <row r="7">
          <cell r="B7" t="str">
            <v>BLACK/WHITE/RED</v>
          </cell>
          <cell r="F7" t="str">
            <v>HISTORY</v>
          </cell>
        </row>
        <row r="8">
          <cell r="B8" t="str">
            <v>BOUTIQUE ESSENTIAL LABELS</v>
          </cell>
          <cell r="F8" t="str">
            <v>LOCATION RESTRICTIONS</v>
          </cell>
        </row>
        <row r="9">
          <cell r="B9" t="str">
            <v>DO NOT EDI BULK</v>
          </cell>
          <cell r="F9" t="str">
            <v>OTHER</v>
          </cell>
        </row>
        <row r="10">
          <cell r="B10" t="str">
            <v>DO NOT PACK TO STORE BKDWNS</v>
          </cell>
          <cell r="F10" t="str">
            <v>PROFILE</v>
          </cell>
        </row>
        <row r="11">
          <cell r="B11" t="str">
            <v>FABULOUS FIND</v>
          </cell>
          <cell r="F11" t="str">
            <v>SIZE SCALE</v>
          </cell>
        </row>
        <row r="12">
          <cell r="B12" t="str">
            <v>FLAT PACK</v>
          </cell>
          <cell r="F12" t="str">
            <v>THIS IS AN AD STYLE</v>
          </cell>
        </row>
        <row r="13">
          <cell r="B13" t="str">
            <v>GOLD</v>
          </cell>
          <cell r="F13" t="str">
            <v>TREND</v>
          </cell>
        </row>
        <row r="14">
          <cell r="B14" t="str">
            <v>HANDBAGS MUST BE STUFFED</v>
          </cell>
          <cell r="F14" t="str">
            <v>VENDOR MINIMUMS</v>
          </cell>
        </row>
        <row r="15">
          <cell r="B15" t="str">
            <v>HOLD OFF FLOOR</v>
          </cell>
          <cell r="F15" t="str">
            <v>VENDOR PREPACK</v>
          </cell>
        </row>
        <row r="16">
          <cell r="B16" t="str">
            <v>MUST BE 18"  PLUS 3" EXTENDOR</v>
          </cell>
          <cell r="F16" t="str">
            <v>x</v>
          </cell>
        </row>
        <row r="17">
          <cell r="B17" t="str">
            <v>MUST BE ON HANGERS</v>
          </cell>
          <cell r="F17" t="str">
            <v>x</v>
          </cell>
        </row>
        <row r="18">
          <cell r="B18" t="str">
            <v>MUST BE PRETICKETED</v>
          </cell>
          <cell r="F18" t="str">
            <v>x</v>
          </cell>
        </row>
        <row r="19">
          <cell r="B19" t="str">
            <v>MUST COME IN AN INDIV APPROV BOX</v>
          </cell>
          <cell r="F19" t="str">
            <v>x</v>
          </cell>
        </row>
        <row r="20">
          <cell r="B20" t="str">
            <v>MUST HAVE ALAN FLUSSER LABELING</v>
          </cell>
          <cell r="F20" t="str">
            <v>x</v>
          </cell>
        </row>
        <row r="21">
          <cell r="B21" t="str">
            <v>NEW STORE</v>
          </cell>
          <cell r="F21" t="str">
            <v>x</v>
          </cell>
        </row>
        <row r="22">
          <cell r="B22" t="str">
            <v>PEARL</v>
          </cell>
          <cell r="F22" t="str">
            <v>x</v>
          </cell>
        </row>
        <row r="23">
          <cell r="B23" t="str">
            <v>PECK N PECK LABEL</v>
          </cell>
          <cell r="F23" t="str">
            <v>x</v>
          </cell>
        </row>
        <row r="24">
          <cell r="B24" t="str">
            <v>PENDING APPROVAL OF TOP SAMPLE</v>
          </cell>
          <cell r="F24" t="str">
            <v>X</v>
          </cell>
        </row>
        <row r="25">
          <cell r="B25" t="str">
            <v>RUSH</v>
          </cell>
          <cell r="F25" t="str">
            <v>X</v>
          </cell>
        </row>
        <row r="26">
          <cell r="B26" t="str">
            <v>SEASONAL COLOR</v>
          </cell>
          <cell r="F26" t="str">
            <v>X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6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V2" t="str">
            <v>PICK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V3">
            <v>40551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100</v>
          </cell>
          <cell r="AU3" t="str">
            <v>CLO  Close Out</v>
          </cell>
          <cell r="AY3" t="str">
            <v>X</v>
          </cell>
          <cell r="AZ3" t="str">
            <v>2-BETTER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V4">
            <v>40558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101</v>
          </cell>
          <cell r="AU4" t="str">
            <v>CSP  Customer Service</v>
          </cell>
          <cell r="AZ4" t="str">
            <v>3-BEST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V5">
            <v>40565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102</v>
          </cell>
          <cell r="AU5" t="str">
            <v>EXE  Executive Buy</v>
          </cell>
          <cell r="AZ5" t="str">
            <v>X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V6">
            <v>40572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103</v>
          </cell>
          <cell r="AU6" t="str">
            <v>PRO  Program Buy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V7">
            <v>40579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104</v>
          </cell>
          <cell r="AU7" t="str">
            <v>RSH  Rush Order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V8">
            <v>40586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105</v>
          </cell>
          <cell r="AU8" t="str">
            <v>x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V9">
            <v>40593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111</v>
          </cell>
          <cell r="AU9" t="str">
            <v>x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V10">
            <v>40600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112</v>
          </cell>
          <cell r="AU10" t="str">
            <v>x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V11">
            <v>40607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200</v>
          </cell>
          <cell r="AU11" t="str">
            <v>x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V12">
            <v>40614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204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V13">
            <v>40621</v>
          </cell>
          <cell r="AC13" t="str">
            <v xml:space="preserve">X </v>
          </cell>
          <cell r="AQ13">
            <v>205</v>
          </cell>
          <cell r="AS13">
            <v>205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V14">
            <v>40628</v>
          </cell>
          <cell r="AC14" t="str">
            <v xml:space="preserve">X </v>
          </cell>
          <cell r="AQ14">
            <v>206</v>
          </cell>
          <cell r="AS14">
            <v>206</v>
          </cell>
        </row>
        <row r="15">
          <cell r="I15" t="str">
            <v>AU Australia</v>
          </cell>
          <cell r="K15" t="str">
            <v>Josephine</v>
          </cell>
          <cell r="V15">
            <v>40635</v>
          </cell>
          <cell r="AQ15">
            <v>207</v>
          </cell>
          <cell r="AS15">
            <v>207</v>
          </cell>
        </row>
        <row r="16">
          <cell r="I16" t="str">
            <v>AT Austria</v>
          </cell>
          <cell r="K16" t="str">
            <v>Lark Lane</v>
          </cell>
          <cell r="V16">
            <v>40642</v>
          </cell>
          <cell r="AQ16">
            <v>208</v>
          </cell>
          <cell r="AS16">
            <v>208</v>
          </cell>
        </row>
        <row r="17">
          <cell r="I17" t="str">
            <v>AZ Azerbaijan</v>
          </cell>
          <cell r="K17" t="str">
            <v>Mainbocher Cashmere</v>
          </cell>
          <cell r="V17">
            <v>40649</v>
          </cell>
          <cell r="AQ17">
            <v>300</v>
          </cell>
          <cell r="AS17">
            <v>300</v>
          </cell>
        </row>
        <row r="18">
          <cell r="I18" t="str">
            <v>BS Bahamas</v>
          </cell>
          <cell r="K18" t="str">
            <v>Peck  Peck</v>
          </cell>
          <cell r="V18">
            <v>40656</v>
          </cell>
          <cell r="AQ18">
            <v>306</v>
          </cell>
          <cell r="AS18">
            <v>306</v>
          </cell>
        </row>
        <row r="19">
          <cell r="I19" t="str">
            <v>BH Bahrain</v>
          </cell>
          <cell r="K19" t="str">
            <v>Scott Taylor</v>
          </cell>
          <cell r="V19">
            <v>40663</v>
          </cell>
          <cell r="AQ19">
            <v>307</v>
          </cell>
          <cell r="AS19">
            <v>307</v>
          </cell>
        </row>
        <row r="20">
          <cell r="I20" t="str">
            <v>BD Bangladesh</v>
          </cell>
          <cell r="K20" t="str">
            <v>Sette Ponte</v>
          </cell>
          <cell r="V20">
            <v>40670</v>
          </cell>
          <cell r="AQ20">
            <v>308</v>
          </cell>
          <cell r="AS20">
            <v>308</v>
          </cell>
        </row>
        <row r="21">
          <cell r="I21" t="str">
            <v>BB Barbados</v>
          </cell>
          <cell r="K21" t="str">
            <v>Tommy Bahama</v>
          </cell>
          <cell r="V21">
            <v>40677</v>
          </cell>
          <cell r="AQ21">
            <v>309</v>
          </cell>
          <cell r="AS21">
            <v>309</v>
          </cell>
        </row>
        <row r="22">
          <cell r="I22" t="str">
            <v>BY Belarus</v>
          </cell>
          <cell r="K22" t="str">
            <v>T. Harris</v>
          </cell>
          <cell r="V22">
            <v>40684</v>
          </cell>
          <cell r="AQ22">
            <v>310</v>
          </cell>
          <cell r="AS22">
            <v>310</v>
          </cell>
        </row>
        <row r="23">
          <cell r="I23" t="str">
            <v>BE Belgium</v>
          </cell>
          <cell r="K23" t="str">
            <v>Victor Costa</v>
          </cell>
          <cell r="V23">
            <v>40691</v>
          </cell>
          <cell r="AQ23">
            <v>311</v>
          </cell>
          <cell r="AS23">
            <v>311</v>
          </cell>
        </row>
        <row r="24">
          <cell r="I24" t="str">
            <v>BZ Belize</v>
          </cell>
          <cell r="K24" t="str">
            <v>x</v>
          </cell>
          <cell r="V24">
            <v>40698</v>
          </cell>
          <cell r="AQ24">
            <v>312</v>
          </cell>
          <cell r="AS24">
            <v>312</v>
          </cell>
        </row>
        <row r="25">
          <cell r="I25" t="str">
            <v>BJ Benin</v>
          </cell>
          <cell r="K25" t="str">
            <v>x</v>
          </cell>
          <cell r="V25">
            <v>40705</v>
          </cell>
          <cell r="AQ25">
            <v>313</v>
          </cell>
          <cell r="AS25">
            <v>313</v>
          </cell>
        </row>
        <row r="26">
          <cell r="I26" t="str">
            <v>BM Bermuda</v>
          </cell>
          <cell r="K26" t="str">
            <v>x</v>
          </cell>
          <cell r="V26">
            <v>40712</v>
          </cell>
          <cell r="AQ26">
            <v>314</v>
          </cell>
          <cell r="AS26">
            <v>314</v>
          </cell>
        </row>
        <row r="27">
          <cell r="I27" t="str">
            <v>BT Bhutan</v>
          </cell>
          <cell r="K27" t="str">
            <v>x</v>
          </cell>
          <cell r="V27">
            <v>40719</v>
          </cell>
          <cell r="AQ27">
            <v>400</v>
          </cell>
          <cell r="AS27">
            <v>400</v>
          </cell>
        </row>
        <row r="28">
          <cell r="I28" t="str">
            <v>BO Bolivia</v>
          </cell>
          <cell r="K28" t="str">
            <v>x</v>
          </cell>
          <cell r="V28">
            <v>40726</v>
          </cell>
          <cell r="AQ28">
            <v>401</v>
          </cell>
          <cell r="AS28">
            <v>401</v>
          </cell>
        </row>
        <row r="29">
          <cell r="I29" t="str">
            <v>BA Bosnia And Herzegowina</v>
          </cell>
          <cell r="K29" t="str">
            <v>x</v>
          </cell>
          <cell r="V29">
            <v>40733</v>
          </cell>
          <cell r="AQ29">
            <v>410</v>
          </cell>
          <cell r="AS29">
            <v>410</v>
          </cell>
        </row>
        <row r="30">
          <cell r="I30" t="str">
            <v>BW Botswana</v>
          </cell>
          <cell r="K30" t="str">
            <v>x</v>
          </cell>
          <cell r="V30">
            <v>40740</v>
          </cell>
          <cell r="AQ30">
            <v>411</v>
          </cell>
          <cell r="AS30">
            <v>411</v>
          </cell>
        </row>
        <row r="31">
          <cell r="I31" t="str">
            <v>BV Bouvet Island</v>
          </cell>
          <cell r="K31" t="str">
            <v>x</v>
          </cell>
          <cell r="V31">
            <v>40747</v>
          </cell>
          <cell r="AQ31">
            <v>412</v>
          </cell>
          <cell r="AS31">
            <v>412</v>
          </cell>
        </row>
        <row r="32">
          <cell r="I32" t="str">
            <v>BR Brazil</v>
          </cell>
          <cell r="K32" t="str">
            <v>x</v>
          </cell>
          <cell r="V32">
            <v>40754</v>
          </cell>
          <cell r="AQ32">
            <v>501</v>
          </cell>
          <cell r="AS32">
            <v>501</v>
          </cell>
        </row>
        <row r="33">
          <cell r="I33" t="str">
            <v>IO British Indian Ocean Territory</v>
          </cell>
          <cell r="K33" t="str">
            <v>x</v>
          </cell>
          <cell r="V33">
            <v>40761</v>
          </cell>
          <cell r="AQ33">
            <v>502</v>
          </cell>
          <cell r="AS33">
            <v>502</v>
          </cell>
        </row>
        <row r="34">
          <cell r="I34" t="str">
            <v>BN Brunei Darussalam</v>
          </cell>
          <cell r="K34" t="str">
            <v>x</v>
          </cell>
          <cell r="V34">
            <v>40768</v>
          </cell>
          <cell r="AQ34">
            <v>503</v>
          </cell>
          <cell r="AS34">
            <v>503</v>
          </cell>
        </row>
        <row r="35">
          <cell r="I35" t="str">
            <v>BG Bulgaria</v>
          </cell>
          <cell r="K35" t="str">
            <v>x</v>
          </cell>
          <cell r="V35">
            <v>40775</v>
          </cell>
          <cell r="AQ35">
            <v>504</v>
          </cell>
          <cell r="AS35">
            <v>504</v>
          </cell>
        </row>
        <row r="36">
          <cell r="I36" t="str">
            <v>BF Burkina Faso</v>
          </cell>
          <cell r="K36" t="str">
            <v>x</v>
          </cell>
          <cell r="V36">
            <v>40782</v>
          </cell>
          <cell r="AQ36">
            <v>505</v>
          </cell>
          <cell r="AS36">
            <v>505</v>
          </cell>
        </row>
        <row r="37">
          <cell r="I37" t="str">
            <v>BI Burundi</v>
          </cell>
          <cell r="K37" t="str">
            <v>x</v>
          </cell>
          <cell r="V37">
            <v>40789</v>
          </cell>
          <cell r="AQ37">
            <v>506</v>
          </cell>
          <cell r="AS37">
            <v>506</v>
          </cell>
        </row>
        <row r="38">
          <cell r="I38" t="str">
            <v>KH Cambodia</v>
          </cell>
          <cell r="K38" t="str">
            <v>x</v>
          </cell>
          <cell r="V38">
            <v>40796</v>
          </cell>
          <cell r="AQ38">
            <v>507</v>
          </cell>
          <cell r="AS38">
            <v>507</v>
          </cell>
        </row>
        <row r="39">
          <cell r="I39" t="str">
            <v>CM Cameroon</v>
          </cell>
          <cell r="K39" t="str">
            <v>x</v>
          </cell>
          <cell r="V39">
            <v>40803</v>
          </cell>
          <cell r="AQ39">
            <v>508</v>
          </cell>
          <cell r="AS39">
            <v>508</v>
          </cell>
        </row>
        <row r="40">
          <cell r="I40" t="str">
            <v>CA Canada</v>
          </cell>
          <cell r="K40" t="str">
            <v>x</v>
          </cell>
          <cell r="V40">
            <v>40810</v>
          </cell>
          <cell r="AQ40">
            <v>608</v>
          </cell>
          <cell r="AS40">
            <v>608</v>
          </cell>
        </row>
        <row r="41">
          <cell r="I41" t="str">
            <v>CV Cape Verde</v>
          </cell>
          <cell r="K41" t="str">
            <v>x</v>
          </cell>
          <cell r="V41">
            <v>40817</v>
          </cell>
          <cell r="AQ41">
            <v>609</v>
          </cell>
          <cell r="AS41">
            <v>609</v>
          </cell>
        </row>
        <row r="42">
          <cell r="I42" t="str">
            <v>KY Cayman Islands</v>
          </cell>
          <cell r="K42" t="str">
            <v>x</v>
          </cell>
          <cell r="V42">
            <v>40824</v>
          </cell>
          <cell r="AQ42">
            <v>628</v>
          </cell>
          <cell r="AS42">
            <v>628</v>
          </cell>
        </row>
        <row r="43">
          <cell r="I43" t="str">
            <v>CF Central African Republic</v>
          </cell>
          <cell r="K43" t="str">
            <v>x</v>
          </cell>
          <cell r="V43">
            <v>40831</v>
          </cell>
          <cell r="AQ43">
            <v>629</v>
          </cell>
          <cell r="AS43">
            <v>629</v>
          </cell>
        </row>
        <row r="44">
          <cell r="I44" t="str">
            <v>TD Chad</v>
          </cell>
          <cell r="K44" t="str">
            <v>x</v>
          </cell>
          <cell r="V44">
            <v>40838</v>
          </cell>
          <cell r="AQ44">
            <v>677</v>
          </cell>
          <cell r="AS44">
            <v>677</v>
          </cell>
        </row>
        <row r="45">
          <cell r="I45" t="str">
            <v>CL Chile</v>
          </cell>
          <cell r="K45" t="str">
            <v>x</v>
          </cell>
          <cell r="V45">
            <v>40845</v>
          </cell>
          <cell r="AQ45">
            <v>701</v>
          </cell>
          <cell r="AS45">
            <v>701</v>
          </cell>
        </row>
        <row r="46">
          <cell r="I46" t="str">
            <v>CN China</v>
          </cell>
          <cell r="K46" t="str">
            <v>x</v>
          </cell>
          <cell r="V46">
            <v>40852</v>
          </cell>
          <cell r="AQ46">
            <v>702</v>
          </cell>
          <cell r="AS46">
            <v>702</v>
          </cell>
        </row>
        <row r="47">
          <cell r="I47" t="str">
            <v>CX Christmas Island</v>
          </cell>
          <cell r="K47" t="str">
            <v>x</v>
          </cell>
          <cell r="V47">
            <v>40859</v>
          </cell>
          <cell r="AQ47">
            <v>900</v>
          </cell>
          <cell r="AS47">
            <v>900</v>
          </cell>
        </row>
        <row r="48">
          <cell r="I48" t="str">
            <v>CC Cocos (Keeling) Islands</v>
          </cell>
          <cell r="V48">
            <v>40866</v>
          </cell>
          <cell r="AQ48">
            <v>999</v>
          </cell>
          <cell r="AS48">
            <v>999</v>
          </cell>
        </row>
        <row r="49">
          <cell r="I49" t="str">
            <v>CO Colombia</v>
          </cell>
          <cell r="V49">
            <v>40873</v>
          </cell>
          <cell r="AQ49">
            <v>610</v>
          </cell>
          <cell r="AS49">
            <v>610</v>
          </cell>
        </row>
        <row r="50">
          <cell r="I50" t="str">
            <v>KM Comoros</v>
          </cell>
          <cell r="V50">
            <v>40880</v>
          </cell>
          <cell r="AQ50" t="str">
            <v>x</v>
          </cell>
          <cell r="AS50" t="str">
            <v>x</v>
          </cell>
        </row>
        <row r="51">
          <cell r="I51" t="str">
            <v>CG Congo</v>
          </cell>
          <cell r="V51">
            <v>40887</v>
          </cell>
          <cell r="AQ51" t="str">
            <v>x</v>
          </cell>
          <cell r="AS51" t="str">
            <v>x</v>
          </cell>
        </row>
        <row r="52">
          <cell r="I52" t="str">
            <v>CD Congo, Democratic Republic Of The</v>
          </cell>
          <cell r="V52">
            <v>40894</v>
          </cell>
          <cell r="AQ52" t="str">
            <v>x</v>
          </cell>
          <cell r="AS52" t="str">
            <v>x</v>
          </cell>
        </row>
        <row r="53">
          <cell r="I53" t="str">
            <v>CK Cook Islands</v>
          </cell>
          <cell r="V53">
            <v>40901</v>
          </cell>
          <cell r="AQ53" t="str">
            <v>x</v>
          </cell>
          <cell r="AS53" t="str">
            <v>x</v>
          </cell>
        </row>
        <row r="54">
          <cell r="I54" t="str">
            <v>CR Costa Rica</v>
          </cell>
          <cell r="V54">
            <v>40908</v>
          </cell>
          <cell r="AQ54" t="str">
            <v>x</v>
          </cell>
          <cell r="AS54" t="str">
            <v>x</v>
          </cell>
        </row>
        <row r="55">
          <cell r="I55" t="str">
            <v>CI Cote D Ivoire</v>
          </cell>
          <cell r="V55">
            <v>40915</v>
          </cell>
        </row>
        <row r="56">
          <cell r="I56" t="str">
            <v>HR Croatia/Hrvatska</v>
          </cell>
          <cell r="V56">
            <v>40922</v>
          </cell>
        </row>
        <row r="57">
          <cell r="I57" t="str">
            <v>CU Cuba</v>
          </cell>
          <cell r="V57">
            <v>40929</v>
          </cell>
        </row>
        <row r="58">
          <cell r="I58" t="str">
            <v>CY Cyprus</v>
          </cell>
          <cell r="V58">
            <v>40936</v>
          </cell>
        </row>
        <row r="59">
          <cell r="I59" t="str">
            <v>CZ Czech Republic</v>
          </cell>
          <cell r="V59">
            <v>40943</v>
          </cell>
        </row>
        <row r="60">
          <cell r="I60" t="str">
            <v>DK Denmark</v>
          </cell>
          <cell r="V60">
            <v>40950</v>
          </cell>
        </row>
        <row r="61">
          <cell r="I61" t="str">
            <v>DJ Djibouti</v>
          </cell>
          <cell r="V61">
            <v>40957</v>
          </cell>
        </row>
        <row r="62">
          <cell r="I62" t="str">
            <v>DM Dominica</v>
          </cell>
          <cell r="V62">
            <v>40964</v>
          </cell>
        </row>
        <row r="63">
          <cell r="I63" t="str">
            <v>DO Dominican Republic</v>
          </cell>
          <cell r="V63">
            <v>40971</v>
          </cell>
        </row>
        <row r="64">
          <cell r="I64" t="str">
            <v>TP East Timor</v>
          </cell>
          <cell r="V64">
            <v>40978</v>
          </cell>
        </row>
        <row r="65">
          <cell r="I65" t="str">
            <v>EC Ecuador</v>
          </cell>
          <cell r="V65">
            <v>40985</v>
          </cell>
        </row>
        <row r="66">
          <cell r="I66" t="str">
            <v>EG Egypt</v>
          </cell>
          <cell r="V66">
            <v>40992</v>
          </cell>
        </row>
        <row r="67">
          <cell r="I67" t="str">
            <v>SV El Salvador</v>
          </cell>
          <cell r="V67">
            <v>40999</v>
          </cell>
        </row>
        <row r="68">
          <cell r="I68" t="str">
            <v>GQ Equatorial Guinea</v>
          </cell>
          <cell r="V68">
            <v>41006</v>
          </cell>
        </row>
        <row r="69">
          <cell r="I69" t="str">
            <v>ER Eritrea</v>
          </cell>
          <cell r="V69">
            <v>41013</v>
          </cell>
        </row>
        <row r="70">
          <cell r="I70" t="str">
            <v>EE Estonia</v>
          </cell>
          <cell r="V70">
            <v>41020</v>
          </cell>
        </row>
        <row r="71">
          <cell r="I71" t="str">
            <v>ET Ethiopia</v>
          </cell>
          <cell r="V71">
            <v>41027</v>
          </cell>
        </row>
        <row r="72">
          <cell r="I72" t="str">
            <v>FK Falkland Islands, Malvinas</v>
          </cell>
          <cell r="V72">
            <v>41034</v>
          </cell>
        </row>
        <row r="73">
          <cell r="I73" t="str">
            <v>FO Faroe Islands</v>
          </cell>
          <cell r="V73">
            <v>41041</v>
          </cell>
        </row>
        <row r="74">
          <cell r="I74" t="str">
            <v>FJ Fiji</v>
          </cell>
          <cell r="V74">
            <v>41048</v>
          </cell>
        </row>
        <row r="75">
          <cell r="I75" t="str">
            <v>FI Finland</v>
          </cell>
          <cell r="V75">
            <v>41055</v>
          </cell>
        </row>
        <row r="76">
          <cell r="I76" t="str">
            <v>FR France</v>
          </cell>
          <cell r="V76">
            <v>41062</v>
          </cell>
        </row>
        <row r="77">
          <cell r="I77" t="str">
            <v>FX France, Metropolitan</v>
          </cell>
          <cell r="V77">
            <v>41069</v>
          </cell>
        </row>
        <row r="78">
          <cell r="I78" t="str">
            <v>GF French Guiana</v>
          </cell>
          <cell r="V78">
            <v>41076</v>
          </cell>
        </row>
        <row r="79">
          <cell r="I79" t="str">
            <v>PF French Polynesia</v>
          </cell>
          <cell r="V79">
            <v>41083</v>
          </cell>
        </row>
        <row r="80">
          <cell r="I80" t="str">
            <v>TF French Southern Territories</v>
          </cell>
          <cell r="V80">
            <v>41090</v>
          </cell>
        </row>
        <row r="81">
          <cell r="I81" t="str">
            <v>GA Gabon</v>
          </cell>
          <cell r="V81">
            <v>41097</v>
          </cell>
        </row>
        <row r="82">
          <cell r="I82" t="str">
            <v>GM Gambia</v>
          </cell>
          <cell r="V82">
            <v>41104</v>
          </cell>
        </row>
        <row r="83">
          <cell r="I83" t="str">
            <v>GE Georgia</v>
          </cell>
          <cell r="V83">
            <v>41111</v>
          </cell>
        </row>
        <row r="84">
          <cell r="I84" t="str">
            <v>DE Germany</v>
          </cell>
          <cell r="V84">
            <v>41118</v>
          </cell>
        </row>
        <row r="85">
          <cell r="I85" t="str">
            <v>GH Ghana</v>
          </cell>
          <cell r="V85">
            <v>41125</v>
          </cell>
        </row>
        <row r="86">
          <cell r="I86" t="str">
            <v>GI Gibraltar</v>
          </cell>
          <cell r="V86">
            <v>41132</v>
          </cell>
        </row>
        <row r="87">
          <cell r="I87" t="str">
            <v>GR Greece</v>
          </cell>
          <cell r="V87">
            <v>41139</v>
          </cell>
        </row>
        <row r="88">
          <cell r="I88" t="str">
            <v>GL Greenland</v>
          </cell>
          <cell r="V88">
            <v>41146</v>
          </cell>
        </row>
        <row r="89">
          <cell r="I89" t="str">
            <v>GD Grenada</v>
          </cell>
          <cell r="V89">
            <v>41153</v>
          </cell>
        </row>
        <row r="90">
          <cell r="I90" t="str">
            <v>GP Guadeloupe</v>
          </cell>
          <cell r="V90">
            <v>41160</v>
          </cell>
        </row>
        <row r="91">
          <cell r="I91" t="str">
            <v>GU Guam</v>
          </cell>
          <cell r="V91">
            <v>41167</v>
          </cell>
        </row>
        <row r="92">
          <cell r="I92" t="str">
            <v>GT Guatemala</v>
          </cell>
          <cell r="V92">
            <v>41174</v>
          </cell>
        </row>
        <row r="93">
          <cell r="I93" t="str">
            <v>GN Guinea</v>
          </cell>
          <cell r="V93">
            <v>41181</v>
          </cell>
        </row>
        <row r="94">
          <cell r="I94" t="str">
            <v>GW Guinea-Bissau</v>
          </cell>
          <cell r="V94">
            <v>41188</v>
          </cell>
        </row>
        <row r="95">
          <cell r="I95" t="str">
            <v>GY Guyana</v>
          </cell>
          <cell r="V95">
            <v>41195</v>
          </cell>
        </row>
        <row r="96">
          <cell r="I96" t="str">
            <v>HT Haiti</v>
          </cell>
          <cell r="V96">
            <v>41202</v>
          </cell>
        </row>
        <row r="97">
          <cell r="I97" t="str">
            <v>HM Heard And Mc Donald Islands</v>
          </cell>
          <cell r="V97">
            <v>41209</v>
          </cell>
        </row>
        <row r="98">
          <cell r="I98" t="str">
            <v>HN Honduras</v>
          </cell>
          <cell r="V98">
            <v>41216</v>
          </cell>
        </row>
        <row r="99">
          <cell r="I99" t="str">
            <v>HK Hong Kong</v>
          </cell>
          <cell r="V99">
            <v>41223</v>
          </cell>
        </row>
        <row r="100">
          <cell r="I100" t="str">
            <v>HU Hungary</v>
          </cell>
          <cell r="V100">
            <v>41230</v>
          </cell>
        </row>
        <row r="101">
          <cell r="I101" t="str">
            <v>IS Iceland</v>
          </cell>
          <cell r="V101">
            <v>41237</v>
          </cell>
        </row>
        <row r="102">
          <cell r="I102" t="str">
            <v>IN India</v>
          </cell>
          <cell r="V102">
            <v>41244</v>
          </cell>
        </row>
        <row r="103">
          <cell r="I103" t="str">
            <v>ID Indonesia</v>
          </cell>
          <cell r="V103">
            <v>41251</v>
          </cell>
        </row>
        <row r="104">
          <cell r="I104" t="str">
            <v>IR Iran, Islamic Republic Of</v>
          </cell>
          <cell r="V104">
            <v>41258</v>
          </cell>
        </row>
        <row r="105">
          <cell r="I105" t="str">
            <v>IQ Iraq</v>
          </cell>
          <cell r="V105">
            <v>41265</v>
          </cell>
        </row>
        <row r="106">
          <cell r="I106" t="str">
            <v>IE Ireland</v>
          </cell>
          <cell r="V106">
            <v>41272</v>
          </cell>
        </row>
        <row r="107">
          <cell r="I107" t="str">
            <v>IL Israel</v>
          </cell>
          <cell r="V107">
            <v>41279</v>
          </cell>
        </row>
        <row r="108">
          <cell r="I108" t="str">
            <v>IT Italy</v>
          </cell>
          <cell r="V108">
            <v>41286</v>
          </cell>
        </row>
        <row r="109">
          <cell r="I109" t="str">
            <v>JM Jamaica</v>
          </cell>
          <cell r="V109">
            <v>41293</v>
          </cell>
        </row>
        <row r="110">
          <cell r="I110" t="str">
            <v>JP Japan</v>
          </cell>
          <cell r="V110">
            <v>41300</v>
          </cell>
        </row>
        <row r="111">
          <cell r="I111" t="str">
            <v>JO Jordan</v>
          </cell>
          <cell r="V111">
            <v>41307</v>
          </cell>
        </row>
        <row r="112">
          <cell r="I112" t="str">
            <v>KZ Kazakhstan</v>
          </cell>
          <cell r="V112">
            <v>41314</v>
          </cell>
        </row>
        <row r="113">
          <cell r="I113" t="str">
            <v>KE Kenya</v>
          </cell>
          <cell r="V113">
            <v>41321</v>
          </cell>
        </row>
        <row r="114">
          <cell r="I114" t="str">
            <v>KI Kiribati</v>
          </cell>
          <cell r="V114">
            <v>41328</v>
          </cell>
        </row>
        <row r="115">
          <cell r="I115" t="str">
            <v>KP Korea, Democratic Peoples Republic Of</v>
          </cell>
          <cell r="V115">
            <v>41335</v>
          </cell>
        </row>
        <row r="116">
          <cell r="I116" t="str">
            <v>KR Korea,Republic Of</v>
          </cell>
          <cell r="V116">
            <v>41342</v>
          </cell>
        </row>
        <row r="117">
          <cell r="I117" t="str">
            <v>KW Kuwait</v>
          </cell>
          <cell r="V117">
            <v>41349</v>
          </cell>
        </row>
        <row r="118">
          <cell r="I118" t="str">
            <v>KG Kyrgyzstan</v>
          </cell>
          <cell r="V118">
            <v>41356</v>
          </cell>
        </row>
        <row r="119">
          <cell r="I119" t="str">
            <v>LA Lao Peoples Democratic Republic</v>
          </cell>
          <cell r="V119">
            <v>41363</v>
          </cell>
        </row>
        <row r="120">
          <cell r="I120" t="str">
            <v>LV Latvia</v>
          </cell>
          <cell r="V120">
            <v>41370</v>
          </cell>
        </row>
        <row r="121">
          <cell r="I121" t="str">
            <v>LB Lebanon</v>
          </cell>
          <cell r="V121">
            <v>41377</v>
          </cell>
        </row>
        <row r="122">
          <cell r="I122" t="str">
            <v>LS Lesotho</v>
          </cell>
          <cell r="V122">
            <v>41384</v>
          </cell>
        </row>
        <row r="123">
          <cell r="I123" t="str">
            <v>LR Liberia</v>
          </cell>
          <cell r="V123">
            <v>41391</v>
          </cell>
        </row>
        <row r="124">
          <cell r="I124" t="str">
            <v>LY Libyan Arab Jamahiriya</v>
          </cell>
          <cell r="V124">
            <v>41398</v>
          </cell>
        </row>
        <row r="125">
          <cell r="I125" t="str">
            <v>LI Liechtenstein</v>
          </cell>
          <cell r="V125">
            <v>41405</v>
          </cell>
        </row>
        <row r="126">
          <cell r="I126" t="str">
            <v>LT Lithuania</v>
          </cell>
          <cell r="V126">
            <v>41412</v>
          </cell>
        </row>
        <row r="127">
          <cell r="I127" t="str">
            <v>LU Luxembourg</v>
          </cell>
          <cell r="V127">
            <v>41419</v>
          </cell>
        </row>
        <row r="128">
          <cell r="I128" t="str">
            <v>MO Macau</v>
          </cell>
          <cell r="V128">
            <v>41426</v>
          </cell>
        </row>
        <row r="129">
          <cell r="I129" t="str">
            <v>MK Macedonia</v>
          </cell>
          <cell r="V129">
            <v>41433</v>
          </cell>
        </row>
        <row r="130">
          <cell r="I130" t="str">
            <v>MG Madagascar</v>
          </cell>
          <cell r="V130">
            <v>41440</v>
          </cell>
        </row>
        <row r="131">
          <cell r="I131" t="str">
            <v>MW Malawi</v>
          </cell>
          <cell r="V131">
            <v>41447</v>
          </cell>
        </row>
        <row r="132">
          <cell r="I132" t="str">
            <v>MY Malaysia</v>
          </cell>
          <cell r="V132">
            <v>41454</v>
          </cell>
        </row>
        <row r="133">
          <cell r="I133" t="str">
            <v>MV Maldives</v>
          </cell>
          <cell r="V133">
            <v>41461</v>
          </cell>
        </row>
        <row r="134">
          <cell r="I134" t="str">
            <v>ML Mali</v>
          </cell>
          <cell r="V134">
            <v>41468</v>
          </cell>
        </row>
        <row r="135">
          <cell r="I135" t="str">
            <v>MT Malta</v>
          </cell>
          <cell r="V135">
            <v>41475</v>
          </cell>
        </row>
        <row r="136">
          <cell r="I136" t="str">
            <v>MH Marshall Islands</v>
          </cell>
          <cell r="V136">
            <v>41482</v>
          </cell>
        </row>
        <row r="137">
          <cell r="I137" t="str">
            <v>MQ Martinique</v>
          </cell>
          <cell r="V137">
            <v>41489</v>
          </cell>
        </row>
        <row r="138">
          <cell r="I138" t="str">
            <v>MR Mauritania</v>
          </cell>
          <cell r="V138">
            <v>41496</v>
          </cell>
        </row>
        <row r="139">
          <cell r="I139" t="str">
            <v>MU Mauritius</v>
          </cell>
          <cell r="V139">
            <v>41503</v>
          </cell>
        </row>
        <row r="140">
          <cell r="I140" t="str">
            <v>YT Mayotte</v>
          </cell>
          <cell r="V140">
            <v>41510</v>
          </cell>
        </row>
        <row r="141">
          <cell r="I141" t="str">
            <v>MX Mexico</v>
          </cell>
          <cell r="V141">
            <v>41517</v>
          </cell>
        </row>
        <row r="142">
          <cell r="I142" t="str">
            <v>FM Micronesia, Federated States Of</v>
          </cell>
          <cell r="V142">
            <v>41524</v>
          </cell>
        </row>
        <row r="143">
          <cell r="I143" t="str">
            <v>MD Moldova, Republic Of</v>
          </cell>
          <cell r="V143">
            <v>41531</v>
          </cell>
        </row>
        <row r="144">
          <cell r="I144" t="str">
            <v>MC Monaco</v>
          </cell>
          <cell r="V144">
            <v>41538</v>
          </cell>
        </row>
        <row r="145">
          <cell r="I145" t="str">
            <v>MN Mongolia</v>
          </cell>
          <cell r="V145">
            <v>41545</v>
          </cell>
        </row>
        <row r="146">
          <cell r="I146" t="str">
            <v>MS Montserrat</v>
          </cell>
          <cell r="V146">
            <v>41552</v>
          </cell>
        </row>
        <row r="147">
          <cell r="I147" t="str">
            <v>MA Morocco</v>
          </cell>
          <cell r="V147">
            <v>41559</v>
          </cell>
        </row>
        <row r="148">
          <cell r="I148" t="str">
            <v>MZ Mozambique</v>
          </cell>
          <cell r="V148">
            <v>41566</v>
          </cell>
        </row>
        <row r="149">
          <cell r="I149" t="str">
            <v>MM Myanmar</v>
          </cell>
          <cell r="V149">
            <v>41573</v>
          </cell>
        </row>
        <row r="150">
          <cell r="I150" t="str">
            <v>NA Namibia</v>
          </cell>
          <cell r="V150">
            <v>41580</v>
          </cell>
        </row>
        <row r="151">
          <cell r="I151" t="str">
            <v>NR Nauru</v>
          </cell>
          <cell r="V151">
            <v>41587</v>
          </cell>
        </row>
        <row r="152">
          <cell r="I152" t="str">
            <v>NP Nepal</v>
          </cell>
          <cell r="V152">
            <v>41594</v>
          </cell>
        </row>
        <row r="153">
          <cell r="I153" t="str">
            <v>NL Netherlands</v>
          </cell>
          <cell r="V153">
            <v>41601</v>
          </cell>
        </row>
        <row r="154">
          <cell r="I154" t="str">
            <v>AN Netherlands Antilles</v>
          </cell>
          <cell r="V154">
            <v>41608</v>
          </cell>
        </row>
        <row r="155">
          <cell r="I155" t="str">
            <v>NC New Caledonia</v>
          </cell>
          <cell r="V155">
            <v>41615</v>
          </cell>
        </row>
        <row r="156">
          <cell r="I156" t="str">
            <v>NZ New Zealand</v>
          </cell>
          <cell r="V156">
            <v>41622</v>
          </cell>
        </row>
        <row r="157">
          <cell r="I157" t="str">
            <v>NI Nicaragua</v>
          </cell>
          <cell r="V157">
            <v>41629</v>
          </cell>
        </row>
        <row r="158">
          <cell r="I158" t="str">
            <v>NE Niger</v>
          </cell>
          <cell r="V158">
            <v>41636</v>
          </cell>
        </row>
        <row r="159">
          <cell r="I159" t="str">
            <v>NG Nigeria</v>
          </cell>
          <cell r="V159">
            <v>41643</v>
          </cell>
        </row>
        <row r="160">
          <cell r="I160" t="str">
            <v>NU Niue</v>
          </cell>
          <cell r="V160">
            <v>41650</v>
          </cell>
        </row>
        <row r="161">
          <cell r="I161" t="str">
            <v>NF Norfolk Island</v>
          </cell>
          <cell r="V161">
            <v>41657</v>
          </cell>
        </row>
        <row r="162">
          <cell r="I162" t="str">
            <v>MP Northern Mariana Islands</v>
          </cell>
          <cell r="V162">
            <v>41664</v>
          </cell>
        </row>
        <row r="163">
          <cell r="I163" t="str">
            <v>NO Norway</v>
          </cell>
          <cell r="V163">
            <v>41671</v>
          </cell>
        </row>
        <row r="164">
          <cell r="I164" t="str">
            <v>OM Oman</v>
          </cell>
          <cell r="V164">
            <v>41678</v>
          </cell>
        </row>
        <row r="165">
          <cell r="I165" t="str">
            <v>PK Pakistan</v>
          </cell>
          <cell r="V165">
            <v>41685</v>
          </cell>
        </row>
        <row r="166">
          <cell r="I166" t="str">
            <v>PW Palau</v>
          </cell>
          <cell r="V166">
            <v>41692</v>
          </cell>
        </row>
        <row r="167">
          <cell r="I167" t="str">
            <v>PA Panama</v>
          </cell>
          <cell r="V167">
            <v>41699</v>
          </cell>
        </row>
        <row r="168">
          <cell r="I168" t="str">
            <v>PG Papua New Guinea</v>
          </cell>
          <cell r="V168">
            <v>41706</v>
          </cell>
        </row>
        <row r="169">
          <cell r="I169" t="str">
            <v>PY Paraguay</v>
          </cell>
          <cell r="V169">
            <v>41713</v>
          </cell>
        </row>
        <row r="170">
          <cell r="I170" t="str">
            <v>PE Peru</v>
          </cell>
          <cell r="V170">
            <v>41720</v>
          </cell>
        </row>
        <row r="171">
          <cell r="I171" t="str">
            <v>PH Philippines</v>
          </cell>
          <cell r="V171">
            <v>41727</v>
          </cell>
        </row>
        <row r="172">
          <cell r="I172" t="str">
            <v>PN Pitcairn</v>
          </cell>
          <cell r="V172">
            <v>41734</v>
          </cell>
        </row>
        <row r="173">
          <cell r="I173" t="str">
            <v>PL Poland</v>
          </cell>
          <cell r="V173">
            <v>41741</v>
          </cell>
        </row>
        <row r="174">
          <cell r="I174" t="str">
            <v>PT Portugal</v>
          </cell>
          <cell r="V174">
            <v>41748</v>
          </cell>
        </row>
        <row r="175">
          <cell r="I175" t="str">
            <v>PR Puerto Rico</v>
          </cell>
          <cell r="V175">
            <v>41755</v>
          </cell>
        </row>
        <row r="176">
          <cell r="I176" t="str">
            <v>QA Qatar</v>
          </cell>
          <cell r="V176">
            <v>41762</v>
          </cell>
        </row>
        <row r="177">
          <cell r="I177" t="str">
            <v>RE Reunion</v>
          </cell>
          <cell r="V177">
            <v>41769</v>
          </cell>
        </row>
        <row r="178">
          <cell r="I178" t="str">
            <v>RO Romania</v>
          </cell>
          <cell r="V178">
            <v>41776</v>
          </cell>
        </row>
        <row r="179">
          <cell r="I179" t="str">
            <v>RU Russian Federation</v>
          </cell>
          <cell r="V179">
            <v>41783</v>
          </cell>
        </row>
        <row r="180">
          <cell r="I180" t="str">
            <v>RW Rwanda</v>
          </cell>
          <cell r="V180">
            <v>41790</v>
          </cell>
        </row>
        <row r="181">
          <cell r="I181" t="str">
            <v>KN Saint Kitts And Nevis</v>
          </cell>
          <cell r="V181">
            <v>41797</v>
          </cell>
        </row>
        <row r="182">
          <cell r="I182" t="str">
            <v>LC Saint Lucia</v>
          </cell>
          <cell r="V182">
            <v>41804</v>
          </cell>
        </row>
        <row r="183">
          <cell r="I183" t="str">
            <v>VC Saint Vincent And The Grenadines</v>
          </cell>
          <cell r="V183">
            <v>41811</v>
          </cell>
        </row>
        <row r="184">
          <cell r="I184" t="str">
            <v>WS Samoa</v>
          </cell>
          <cell r="V184">
            <v>41818</v>
          </cell>
        </row>
        <row r="185">
          <cell r="I185" t="str">
            <v>SM San Marino</v>
          </cell>
          <cell r="V185">
            <v>41825</v>
          </cell>
        </row>
        <row r="186">
          <cell r="I186" t="str">
            <v>ST Sao Tome And Principe</v>
          </cell>
          <cell r="V186">
            <v>41832</v>
          </cell>
        </row>
        <row r="187">
          <cell r="I187" t="str">
            <v>SA Saudi Arabia</v>
          </cell>
          <cell r="V187">
            <v>41839</v>
          </cell>
        </row>
        <row r="188">
          <cell r="I188" t="str">
            <v>SN Senegal</v>
          </cell>
          <cell r="V188">
            <v>41846</v>
          </cell>
        </row>
        <row r="189">
          <cell r="I189" t="str">
            <v>SC Seychelles</v>
          </cell>
          <cell r="V189">
            <v>41853</v>
          </cell>
        </row>
        <row r="190">
          <cell r="I190" t="str">
            <v>SL Sierra Leone</v>
          </cell>
          <cell r="V190">
            <v>41860</v>
          </cell>
        </row>
        <row r="191">
          <cell r="I191" t="str">
            <v>SG Singapore</v>
          </cell>
          <cell r="V191">
            <v>41867</v>
          </cell>
        </row>
        <row r="192">
          <cell r="I192" t="str">
            <v>SK Slovakia, Slovak Republic</v>
          </cell>
          <cell r="V192">
            <v>41874</v>
          </cell>
        </row>
        <row r="193">
          <cell r="I193" t="str">
            <v>SI Slovenia</v>
          </cell>
          <cell r="V193">
            <v>41881</v>
          </cell>
        </row>
        <row r="194">
          <cell r="I194" t="str">
            <v>SB Solomon Islands</v>
          </cell>
          <cell r="V194">
            <v>41888</v>
          </cell>
        </row>
        <row r="195">
          <cell r="I195" t="str">
            <v>SO Somalia</v>
          </cell>
          <cell r="V195">
            <v>41895</v>
          </cell>
        </row>
        <row r="196">
          <cell r="I196" t="str">
            <v>ZA South Africa</v>
          </cell>
          <cell r="V196">
            <v>41902</v>
          </cell>
        </row>
        <row r="197">
          <cell r="I197" t="str">
            <v>GS South Georgia And The South Sandwich Isl</v>
          </cell>
          <cell r="V197">
            <v>41909</v>
          </cell>
        </row>
        <row r="198">
          <cell r="I198" t="str">
            <v>ES Spain</v>
          </cell>
          <cell r="V198">
            <v>41916</v>
          </cell>
        </row>
        <row r="199">
          <cell r="I199" t="str">
            <v>LK Sri Lanka</v>
          </cell>
          <cell r="V199">
            <v>41923</v>
          </cell>
        </row>
        <row r="200">
          <cell r="I200" t="str">
            <v>SH St.Helena</v>
          </cell>
          <cell r="V200">
            <v>41930</v>
          </cell>
        </row>
        <row r="201">
          <cell r="I201" t="str">
            <v>PM St.Pierre And Miquelon</v>
          </cell>
          <cell r="V201">
            <v>41937</v>
          </cell>
        </row>
        <row r="202">
          <cell r="I202" t="str">
            <v>SD Sudan</v>
          </cell>
          <cell r="V202">
            <v>41944</v>
          </cell>
        </row>
        <row r="203">
          <cell r="I203" t="str">
            <v>SR Suriname</v>
          </cell>
          <cell r="V203">
            <v>41951</v>
          </cell>
        </row>
        <row r="204">
          <cell r="I204" t="str">
            <v>SJ Svalard And Jan Mayen Islands</v>
          </cell>
          <cell r="V204">
            <v>41958</v>
          </cell>
        </row>
        <row r="205">
          <cell r="I205" t="str">
            <v>SZ Swaziland</v>
          </cell>
          <cell r="V205">
            <v>41965</v>
          </cell>
        </row>
        <row r="206">
          <cell r="I206" t="str">
            <v>SE Sweden</v>
          </cell>
          <cell r="V206">
            <v>41972</v>
          </cell>
        </row>
        <row r="207">
          <cell r="I207" t="str">
            <v>CH Switzerland</v>
          </cell>
          <cell r="V207">
            <v>41979</v>
          </cell>
        </row>
        <row r="208">
          <cell r="I208" t="str">
            <v>SY Syrian Arab Republic</v>
          </cell>
          <cell r="V208">
            <v>41986</v>
          </cell>
        </row>
        <row r="209">
          <cell r="I209" t="str">
            <v>TW Taiwan, Province Of China</v>
          </cell>
          <cell r="V209">
            <v>41993</v>
          </cell>
        </row>
        <row r="210">
          <cell r="I210" t="str">
            <v>TJ Tajikistan</v>
          </cell>
          <cell r="V210">
            <v>42000</v>
          </cell>
        </row>
        <row r="211">
          <cell r="I211" t="str">
            <v>TZ Tanzania, United Republic Of</v>
          </cell>
          <cell r="V211">
            <v>42007</v>
          </cell>
        </row>
        <row r="212">
          <cell r="I212" t="str">
            <v>TH Thailand</v>
          </cell>
          <cell r="V212">
            <v>42014</v>
          </cell>
        </row>
        <row r="213">
          <cell r="I213" t="str">
            <v>TG Togo</v>
          </cell>
          <cell r="V213">
            <v>42021</v>
          </cell>
        </row>
        <row r="214">
          <cell r="I214" t="str">
            <v>TK Tokelau</v>
          </cell>
          <cell r="V214">
            <v>42028</v>
          </cell>
        </row>
        <row r="215">
          <cell r="I215" t="str">
            <v>TO Tonga</v>
          </cell>
          <cell r="V215">
            <v>42035</v>
          </cell>
        </row>
        <row r="216">
          <cell r="I216" t="str">
            <v>TT Trinidad And Tobago</v>
          </cell>
          <cell r="V216">
            <v>42042</v>
          </cell>
        </row>
        <row r="217">
          <cell r="I217" t="str">
            <v>TN Tunisia</v>
          </cell>
          <cell r="V217">
            <v>42049</v>
          </cell>
        </row>
        <row r="218">
          <cell r="I218" t="str">
            <v>TR Turkey</v>
          </cell>
          <cell r="V218">
            <v>42056</v>
          </cell>
        </row>
        <row r="219">
          <cell r="I219" t="str">
            <v>TM Turkmenistan</v>
          </cell>
          <cell r="V219">
            <v>42063</v>
          </cell>
        </row>
        <row r="220">
          <cell r="I220" t="str">
            <v>TC Turks And Caicos Islands</v>
          </cell>
          <cell r="V220">
            <v>42070</v>
          </cell>
        </row>
        <row r="221">
          <cell r="I221" t="str">
            <v>TV Tuvalu</v>
          </cell>
          <cell r="V221">
            <v>42077</v>
          </cell>
        </row>
        <row r="222">
          <cell r="I222" t="str">
            <v>UG Uganda</v>
          </cell>
          <cell r="V222">
            <v>42084</v>
          </cell>
        </row>
        <row r="223">
          <cell r="I223" t="str">
            <v>UA Ukraine</v>
          </cell>
          <cell r="V223">
            <v>42091</v>
          </cell>
        </row>
        <row r="224">
          <cell r="I224" t="str">
            <v>AE United Arab Emirates</v>
          </cell>
          <cell r="V224">
            <v>42098</v>
          </cell>
        </row>
        <row r="225">
          <cell r="I225" t="str">
            <v>GB United Kingdom</v>
          </cell>
          <cell r="V225">
            <v>42105</v>
          </cell>
        </row>
        <row r="226">
          <cell r="I226" t="str">
            <v xml:space="preserve"> PICK</v>
          </cell>
          <cell r="V226">
            <v>42112</v>
          </cell>
        </row>
        <row r="227">
          <cell r="I227" t="str">
            <v>US United States</v>
          </cell>
          <cell r="V227">
            <v>42119</v>
          </cell>
        </row>
        <row r="228">
          <cell r="I228" t="str">
            <v>UM United States Minor Outlying Islands</v>
          </cell>
          <cell r="V228">
            <v>42126</v>
          </cell>
        </row>
        <row r="229">
          <cell r="I229" t="str">
            <v>UY Uruguay</v>
          </cell>
          <cell r="V229">
            <v>42133</v>
          </cell>
        </row>
        <row r="230">
          <cell r="I230" t="str">
            <v>UZ Uzbekistan</v>
          </cell>
          <cell r="V230">
            <v>42140</v>
          </cell>
        </row>
        <row r="231">
          <cell r="I231" t="str">
            <v>VU Vanuatu</v>
          </cell>
          <cell r="V231">
            <v>42147</v>
          </cell>
        </row>
        <row r="232">
          <cell r="I232" t="str">
            <v>VA Vatican City State, Holy See</v>
          </cell>
          <cell r="V232">
            <v>42154</v>
          </cell>
        </row>
        <row r="233">
          <cell r="I233" t="str">
            <v>VE Venezuela</v>
          </cell>
          <cell r="V233">
            <v>42161</v>
          </cell>
        </row>
        <row r="234">
          <cell r="I234" t="str">
            <v>VN Viet Nam</v>
          </cell>
          <cell r="V234">
            <v>42168</v>
          </cell>
        </row>
        <row r="235">
          <cell r="I235" t="str">
            <v>VG Virgin Islands, British</v>
          </cell>
          <cell r="V235">
            <v>42175</v>
          </cell>
        </row>
        <row r="236">
          <cell r="I236" t="str">
            <v>VI Virgin Islands, U.S.</v>
          </cell>
          <cell r="V236">
            <v>42182</v>
          </cell>
        </row>
        <row r="237">
          <cell r="I237" t="str">
            <v>WF Wallis And Futuna Islands</v>
          </cell>
          <cell r="V237">
            <v>42189</v>
          </cell>
        </row>
        <row r="238">
          <cell r="I238" t="str">
            <v>EH Western Sahara</v>
          </cell>
          <cell r="V238">
            <v>42196</v>
          </cell>
        </row>
        <row r="239">
          <cell r="I239" t="str">
            <v>YE Yemen</v>
          </cell>
          <cell r="V239">
            <v>42203</v>
          </cell>
        </row>
        <row r="240">
          <cell r="I240" t="str">
            <v>YU Yugoslavia</v>
          </cell>
          <cell r="V240">
            <v>42210</v>
          </cell>
        </row>
        <row r="241">
          <cell r="I241" t="str">
            <v>ZM Zambia</v>
          </cell>
          <cell r="V241">
            <v>42217</v>
          </cell>
        </row>
        <row r="242">
          <cell r="I242" t="str">
            <v>ZW Zimbabwe</v>
          </cell>
          <cell r="V242">
            <v>42224</v>
          </cell>
        </row>
        <row r="243">
          <cell r="I243" t="str">
            <v>99 Multiple</v>
          </cell>
          <cell r="V243">
            <v>42231</v>
          </cell>
        </row>
        <row r="244">
          <cell r="I244" t="str">
            <v>NO NO</v>
          </cell>
          <cell r="V244">
            <v>42238</v>
          </cell>
        </row>
        <row r="245">
          <cell r="I245" t="str">
            <v>x x</v>
          </cell>
          <cell r="V245">
            <v>42245</v>
          </cell>
        </row>
        <row r="246">
          <cell r="I246" t="str">
            <v>x x</v>
          </cell>
          <cell r="V246">
            <v>42252</v>
          </cell>
        </row>
        <row r="247">
          <cell r="I247" t="str">
            <v>x x</v>
          </cell>
          <cell r="V247">
            <v>42259</v>
          </cell>
        </row>
        <row r="248">
          <cell r="I248" t="str">
            <v>x x</v>
          </cell>
          <cell r="V248">
            <v>42266</v>
          </cell>
        </row>
        <row r="249">
          <cell r="I249" t="str">
            <v>x x</v>
          </cell>
          <cell r="V249">
            <v>42273</v>
          </cell>
        </row>
        <row r="250">
          <cell r="V250">
            <v>42280</v>
          </cell>
        </row>
        <row r="251">
          <cell r="V251">
            <v>42287</v>
          </cell>
        </row>
        <row r="252">
          <cell r="V252">
            <v>42294</v>
          </cell>
        </row>
        <row r="253">
          <cell r="V253">
            <v>42301</v>
          </cell>
        </row>
        <row r="254">
          <cell r="V254">
            <v>42308</v>
          </cell>
        </row>
        <row r="255">
          <cell r="V255">
            <v>42315</v>
          </cell>
        </row>
        <row r="256">
          <cell r="V256">
            <v>42322</v>
          </cell>
        </row>
        <row r="257">
          <cell r="V257">
            <v>42329</v>
          </cell>
        </row>
        <row r="258">
          <cell r="V258">
            <v>42336</v>
          </cell>
        </row>
        <row r="259">
          <cell r="V259">
            <v>42343</v>
          </cell>
        </row>
        <row r="260">
          <cell r="V260">
            <v>42350</v>
          </cell>
        </row>
        <row r="261">
          <cell r="V261">
            <v>42357</v>
          </cell>
        </row>
        <row r="262">
          <cell r="V262">
            <v>42364</v>
          </cell>
        </row>
        <row r="263">
          <cell r="V263" t="str">
            <v>X</v>
          </cell>
        </row>
        <row r="264">
          <cell r="V264" t="str">
            <v>X</v>
          </cell>
        </row>
        <row r="265">
          <cell r="V265" t="str">
            <v>X</v>
          </cell>
        </row>
        <row r="266">
          <cell r="V266" t="str">
            <v>X</v>
          </cell>
        </row>
        <row r="267">
          <cell r="V267" t="str">
            <v>X</v>
          </cell>
        </row>
        <row r="268">
          <cell r="V268" t="str">
            <v>PICK</v>
          </cell>
        </row>
      </sheetData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  <sheetName val="a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FFC000"/>
  </sheetPr>
  <dimension ref="A1:BO9"/>
  <sheetViews>
    <sheetView tabSelected="1" zoomScale="99" zoomScaleNormal="99" workbookViewId="0">
      <selection activeCell="D3" sqref="D3:D9"/>
    </sheetView>
  </sheetViews>
  <sheetFormatPr defaultColWidth="9.140625" defaultRowHeight="15"/>
  <cols>
    <col min="1" max="1" width="10.140625" style="3" customWidth="1"/>
    <col min="2" max="2" width="29.28515625" style="2" customWidth="1"/>
    <col min="3" max="3" width="8.42578125" style="2" customWidth="1"/>
    <col min="4" max="4" width="17.85546875" style="2" customWidth="1"/>
    <col min="5" max="5" width="9" style="2" customWidth="1"/>
    <col min="6" max="6" width="11.28515625" style="2" customWidth="1"/>
    <col min="7" max="7" width="11.7109375" style="2" customWidth="1"/>
    <col min="8" max="8" width="24.7109375" style="2" customWidth="1"/>
    <col min="9" max="9" width="23.42578125" style="2" customWidth="1"/>
    <col min="10" max="10" width="23.5703125" style="2" customWidth="1"/>
    <col min="11" max="11" width="8.42578125" style="59" customWidth="1"/>
    <col min="12" max="12" width="17.140625" style="2" customWidth="1"/>
    <col min="13" max="13" width="10.140625" style="2" customWidth="1"/>
    <col min="14" max="14" width="6.140625" style="2" customWidth="1"/>
    <col min="15" max="15" width="11.140625" style="2" customWidth="1"/>
    <col min="16" max="17" width="8.85546875" style="2" customWidth="1"/>
    <col min="18" max="18" width="8.140625" style="4" customWidth="1"/>
    <col min="19" max="19" width="8.5703125" style="4" customWidth="1"/>
    <col min="20" max="20" width="9.42578125" style="2" customWidth="1"/>
    <col min="21" max="21" width="14.140625" style="2" customWidth="1"/>
    <col min="22" max="22" width="8.140625" style="53" customWidth="1"/>
    <col min="23" max="23" width="8.7109375" style="53" customWidth="1"/>
    <col min="24" max="24" width="8.5703125" style="53" customWidth="1"/>
    <col min="25" max="25" width="8.140625" style="53" customWidth="1"/>
    <col min="26" max="26" width="8.7109375" style="53" customWidth="1"/>
    <col min="27" max="27" width="7.140625" style="53" customWidth="1"/>
    <col min="28" max="28" width="9" style="5" customWidth="1"/>
    <col min="29" max="29" width="6.28515625" style="6" customWidth="1"/>
    <col min="30" max="30" width="10" style="58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22.14062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hidden="1" customWidth="1"/>
    <col min="42" max="42" width="9.28515625" style="4" hidden="1" customWidth="1"/>
    <col min="43" max="43" width="8.140625" style="7" hidden="1" customWidth="1"/>
    <col min="44" max="44" width="9.28515625" style="4" hidden="1" customWidth="1"/>
    <col min="45" max="45" width="7.85546875" style="4" customWidth="1"/>
    <col min="46" max="46" width="8.140625" style="7" customWidth="1"/>
    <col min="47" max="47" width="9.28515625" style="4" customWidth="1"/>
    <col min="48" max="48" width="9.28515625" style="4" hidden="1" customWidth="1"/>
    <col min="49" max="49" width="11.5703125" style="7" hidden="1" customWidth="1"/>
    <col min="50" max="50" width="10.85546875" style="4" hidden="1" customWidth="1"/>
    <col min="51" max="51" width="9.28515625" style="4" hidden="1" customWidth="1"/>
    <col min="52" max="52" width="11.5703125" style="7" hidden="1" customWidth="1"/>
    <col min="53" max="53" width="10.85546875" style="4" hidden="1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12.140625" style="4" customWidth="1"/>
    <col min="60" max="60" width="9.140625" style="2" customWidth="1"/>
    <col min="61" max="62" width="9.140625" style="2"/>
    <col min="63" max="65" width="11.7109375" style="4" customWidth="1"/>
    <col min="66" max="66" width="11.7109375" style="2" customWidth="1"/>
    <col min="67" max="67" width="9.140625" style="5"/>
    <col min="68" max="16384" width="9.140625" style="2"/>
  </cols>
  <sheetData>
    <row r="1" spans="1:67" ht="68.099999999999994" customHeight="1">
      <c r="A1" s="10" t="s">
        <v>7</v>
      </c>
      <c r="B1" s="10" t="s">
        <v>8</v>
      </c>
      <c r="C1" s="11" t="s">
        <v>9</v>
      </c>
      <c r="D1" s="12" t="s">
        <v>0</v>
      </c>
      <c r="E1" s="12" t="s">
        <v>2</v>
      </c>
      <c r="F1" s="13" t="s">
        <v>10</v>
      </c>
      <c r="G1" s="11" t="s">
        <v>11</v>
      </c>
      <c r="H1" s="14" t="s">
        <v>12</v>
      </c>
      <c r="I1" s="15" t="s">
        <v>13</v>
      </c>
      <c r="J1" s="14" t="s">
        <v>14</v>
      </c>
      <c r="K1" s="15" t="s">
        <v>70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7" t="s">
        <v>22</v>
      </c>
      <c r="S1" s="16" t="s">
        <v>21</v>
      </c>
      <c r="T1" s="18" t="s">
        <v>1</v>
      </c>
      <c r="U1" s="10" t="s">
        <v>53</v>
      </c>
      <c r="V1" s="50" t="s">
        <v>54</v>
      </c>
      <c r="W1" s="50" t="s">
        <v>55</v>
      </c>
      <c r="X1" s="50" t="s">
        <v>56</v>
      </c>
      <c r="Y1" s="50" t="s">
        <v>23</v>
      </c>
      <c r="Z1" s="50" t="s">
        <v>24</v>
      </c>
      <c r="AA1" s="50" t="s">
        <v>25</v>
      </c>
      <c r="AB1" s="19" t="s">
        <v>26</v>
      </c>
      <c r="AC1" s="20" t="s">
        <v>27</v>
      </c>
      <c r="AD1" s="55" t="s">
        <v>28</v>
      </c>
      <c r="AE1" s="49" t="s">
        <v>58</v>
      </c>
      <c r="AF1" s="22" t="s">
        <v>29</v>
      </c>
      <c r="AG1" s="10" t="s">
        <v>30</v>
      </c>
      <c r="AH1" s="23" t="s">
        <v>31</v>
      </c>
      <c r="AI1" s="10" t="s">
        <v>32</v>
      </c>
      <c r="AJ1" s="24" t="s">
        <v>33</v>
      </c>
      <c r="AK1" s="25" t="s">
        <v>34</v>
      </c>
      <c r="AL1" s="23" t="s">
        <v>35</v>
      </c>
      <c r="AM1" s="24" t="s">
        <v>36</v>
      </c>
      <c r="AN1" s="23" t="s">
        <v>37</v>
      </c>
      <c r="AO1" s="24" t="s">
        <v>60</v>
      </c>
      <c r="AP1" s="23" t="s">
        <v>61</v>
      </c>
      <c r="AQ1" s="24" t="s">
        <v>62</v>
      </c>
      <c r="AR1" s="23" t="s">
        <v>63</v>
      </c>
      <c r="AS1" s="26" t="s">
        <v>38</v>
      </c>
      <c r="AT1" s="24" t="s">
        <v>39</v>
      </c>
      <c r="AU1" s="23" t="s">
        <v>40</v>
      </c>
      <c r="AV1" s="26" t="s">
        <v>64</v>
      </c>
      <c r="AW1" s="24" t="s">
        <v>65</v>
      </c>
      <c r="AX1" s="23" t="s">
        <v>66</v>
      </c>
      <c r="AY1" s="26" t="s">
        <v>67</v>
      </c>
      <c r="AZ1" s="24" t="s">
        <v>68</v>
      </c>
      <c r="BA1" s="23" t="s">
        <v>69</v>
      </c>
      <c r="BB1" s="24" t="s">
        <v>41</v>
      </c>
      <c r="BC1" s="23" t="s">
        <v>42</v>
      </c>
      <c r="BD1" s="23" t="s">
        <v>43</v>
      </c>
      <c r="BE1" s="27" t="s">
        <v>44</v>
      </c>
      <c r="BF1" s="28" t="s">
        <v>45</v>
      </c>
      <c r="BG1" s="29" t="s">
        <v>46</v>
      </c>
      <c r="BH1" s="30" t="s">
        <v>47</v>
      </c>
      <c r="BI1" s="28" t="s">
        <v>48</v>
      </c>
      <c r="BJ1" s="10" t="s">
        <v>49</v>
      </c>
      <c r="BK1" s="23" t="s">
        <v>50</v>
      </c>
      <c r="BL1" s="23" t="s">
        <v>51</v>
      </c>
      <c r="BM1" s="23" t="s">
        <v>52</v>
      </c>
      <c r="BN1" s="21" t="s">
        <v>59</v>
      </c>
      <c r="BO1" s="54" t="s">
        <v>57</v>
      </c>
    </row>
    <row r="2" spans="1:67" customFormat="1" ht="105.75" customHeight="1">
      <c r="A2" s="38">
        <v>1</v>
      </c>
      <c r="B2" s="1"/>
      <c r="C2" s="1"/>
      <c r="D2" s="62" t="s">
        <v>120</v>
      </c>
      <c r="E2" s="1"/>
      <c r="F2" s="1" t="s">
        <v>4</v>
      </c>
      <c r="G2" s="61" t="s">
        <v>84</v>
      </c>
      <c r="H2" s="1" t="s">
        <v>81</v>
      </c>
      <c r="I2" s="1" t="s">
        <v>81</v>
      </c>
      <c r="J2" s="71" t="s">
        <v>104</v>
      </c>
      <c r="K2" s="60" t="s">
        <v>86</v>
      </c>
      <c r="L2" s="32" t="s">
        <v>71</v>
      </c>
      <c r="M2" s="62" t="s">
        <v>88</v>
      </c>
      <c r="N2" s="1"/>
      <c r="O2" s="70" t="s">
        <v>107</v>
      </c>
      <c r="P2" s="1"/>
      <c r="Q2" s="1" t="s">
        <v>5</v>
      </c>
      <c r="R2" s="40"/>
      <c r="S2" s="39">
        <v>3.65</v>
      </c>
      <c r="T2" s="1" t="s">
        <v>3</v>
      </c>
      <c r="U2" s="63" t="s">
        <v>91</v>
      </c>
      <c r="V2" s="51">
        <v>76</v>
      </c>
      <c r="W2" s="51">
        <v>32</v>
      </c>
      <c r="X2" s="51">
        <v>16</v>
      </c>
      <c r="Y2" s="51">
        <v>76</v>
      </c>
      <c r="Z2" s="51">
        <v>32</v>
      </c>
      <c r="AA2" s="51">
        <v>16</v>
      </c>
      <c r="AB2" s="46">
        <v>4</v>
      </c>
      <c r="AC2" s="46">
        <v>2</v>
      </c>
      <c r="AD2" s="56">
        <f>IF(Y2="","",Y2*Z2*AA2/1000000)</f>
        <v>3.9E-2</v>
      </c>
      <c r="AE2" s="46">
        <v>65</v>
      </c>
      <c r="AF2" s="42">
        <f>IF(AC2="","",AE2/AD2*AC2)</f>
        <v>3333</v>
      </c>
      <c r="AG2" s="47">
        <v>2750</v>
      </c>
      <c r="AH2" s="43">
        <f>IF(ISERROR(AG2/AF2),"",AG2/AF2)</f>
        <v>0.83</v>
      </c>
      <c r="AI2" s="68" t="s">
        <v>106</v>
      </c>
      <c r="AJ2" s="69">
        <f>3.4%+7.5%+20%</f>
        <v>0.309</v>
      </c>
      <c r="AK2" s="43">
        <f t="shared" ref="AK2:AK9" si="0">IF(ISERROR(S2*AJ2),"",S2*AJ2)</f>
        <v>1.1299999999999999</v>
      </c>
      <c r="AL2" s="43">
        <f t="shared" ref="AL2:AL9" si="1">IF(ISERROR(S2+AH2+AK2),"",S2+AH2+AK2)</f>
        <v>5.61</v>
      </c>
      <c r="AM2" s="44">
        <v>2.5000000000000001E-2</v>
      </c>
      <c r="AN2" s="43">
        <f t="shared" ref="AN2:AN9" si="2">IF(ISERROR(BG2*AM2),"",BG2*AM2)</f>
        <v>0.22</v>
      </c>
      <c r="AO2" s="44">
        <v>0</v>
      </c>
      <c r="AP2" s="43">
        <f>IF(ISERROR(BG2*AO2),"",BG2*AO2)</f>
        <v>0</v>
      </c>
      <c r="AQ2" s="44">
        <v>0</v>
      </c>
      <c r="AR2" s="43">
        <f>IF(ISERROR(BG2*AQ2),"",BG2*AQ2)</f>
        <v>0</v>
      </c>
      <c r="AS2" s="64" t="s">
        <v>92</v>
      </c>
      <c r="AT2" s="44">
        <v>0.05</v>
      </c>
      <c r="AU2" s="43">
        <f t="shared" ref="AU2:AU9" si="3">IF(ISERROR(BG2*AT2),"",BG2*AT2)</f>
        <v>0.45</v>
      </c>
      <c r="AV2" s="40"/>
      <c r="AW2" s="44">
        <v>0</v>
      </c>
      <c r="AX2" s="43">
        <f>IF(ISERROR(BG2*AW2),"",BG2*AW2)</f>
        <v>0</v>
      </c>
      <c r="AY2" s="40"/>
      <c r="AZ2" s="44">
        <v>0</v>
      </c>
      <c r="BA2" s="43">
        <f>IF(ISERROR(BG2*AZ2),"",BG2*AZ2)</f>
        <v>0</v>
      </c>
      <c r="BB2" s="44">
        <v>0.1</v>
      </c>
      <c r="BC2" s="43">
        <f t="shared" ref="BC2:BC9" si="4">IF(ISERROR(BG2*BB2),"",BG2*BB2)</f>
        <v>0.89</v>
      </c>
      <c r="BD2" s="43">
        <f>IF(ISERROR(AN2+AP2+AR2+AU2+AX2+BA2+BC2),"",AN2+AP2+AR2+AU2+AX2+BA2+BC2)</f>
        <v>1.56</v>
      </c>
      <c r="BE2" s="43">
        <f t="shared" ref="BE2:BE9" si="5">IF(ISERROR(AL2+BD2),"",AL2+BD2)</f>
        <v>7.17</v>
      </c>
      <c r="BF2" s="45">
        <f t="shared" ref="BF2:BF9" si="6">IF(ISERROR((BG2-BE2)/BG2),"",(BG2-BE2)/BG2)</f>
        <v>0.1971</v>
      </c>
      <c r="BG2" s="65">
        <v>8.93</v>
      </c>
      <c r="BH2" s="40">
        <v>24.98</v>
      </c>
      <c r="BI2" s="45">
        <f>IF(ISERROR((BH2-BG2)/BH2),"",(BH2-BG2)/BH2)</f>
        <v>0.64249999999999996</v>
      </c>
      <c r="BJ2" s="48"/>
      <c r="BK2" s="43">
        <f>IF(ISERROR(BE2*BJ2),"",BE2*BJ2)</f>
        <v>0</v>
      </c>
      <c r="BL2" s="43">
        <f>IF(ISERROR(BG2*BJ2),"",BG2*BJ2)</f>
        <v>0</v>
      </c>
      <c r="BM2" s="43">
        <f>IF(ISERROR(BH2*BJ2),"",BH2*BJ2)</f>
        <v>0</v>
      </c>
      <c r="BN2" s="41">
        <f>IF(V2="","",V2*W2*X2/1000000/AC2*BJ2)</f>
        <v>0</v>
      </c>
      <c r="BO2" s="46"/>
    </row>
    <row r="3" spans="1:67" ht="105.75" customHeight="1">
      <c r="A3" s="31">
        <v>2</v>
      </c>
      <c r="B3" s="32"/>
      <c r="C3" s="32"/>
      <c r="D3" s="62" t="s">
        <v>120</v>
      </c>
      <c r="E3" s="1"/>
      <c r="F3" s="1" t="s">
        <v>4</v>
      </c>
      <c r="G3" s="61" t="s">
        <v>84</v>
      </c>
      <c r="H3" s="62" t="s">
        <v>102</v>
      </c>
      <c r="I3" s="62" t="s">
        <v>102</v>
      </c>
      <c r="J3" s="62" t="s">
        <v>85</v>
      </c>
      <c r="K3" s="60" t="s">
        <v>86</v>
      </c>
      <c r="L3" s="32" t="s">
        <v>72</v>
      </c>
      <c r="M3" s="62" t="s">
        <v>88</v>
      </c>
      <c r="N3" s="32"/>
      <c r="O3" s="70" t="s">
        <v>108</v>
      </c>
      <c r="P3" s="32"/>
      <c r="Q3" s="62" t="s">
        <v>6</v>
      </c>
      <c r="R3" s="9"/>
      <c r="S3" s="33">
        <v>1.7</v>
      </c>
      <c r="T3" s="1" t="s">
        <v>3</v>
      </c>
      <c r="U3" s="63" t="s">
        <v>89</v>
      </c>
      <c r="V3" s="52">
        <v>36.5</v>
      </c>
      <c r="W3" s="52">
        <v>21.5</v>
      </c>
      <c r="X3" s="52">
        <v>31</v>
      </c>
      <c r="Y3" s="52">
        <v>36.5</v>
      </c>
      <c r="Z3" s="52">
        <v>21.5</v>
      </c>
      <c r="AA3" s="52">
        <v>31</v>
      </c>
      <c r="AB3" s="46">
        <v>4</v>
      </c>
      <c r="AC3" s="34">
        <v>6</v>
      </c>
      <c r="AD3" s="57">
        <f t="shared" ref="AD3:AD9" si="7">IF(Y3="","",Y3*Z3*AA3/1000000)</f>
        <v>2.4E-2</v>
      </c>
      <c r="AE3" s="46">
        <v>65</v>
      </c>
      <c r="AF3" s="42">
        <f t="shared" ref="AF3:AF9" si="8">IF(AC3="","",AE3/AD3*AC3)</f>
        <v>16250</v>
      </c>
      <c r="AG3" s="47">
        <v>2750</v>
      </c>
      <c r="AH3" s="35">
        <f t="shared" ref="AH3:AH9" si="9">IF(ISERROR(AG3/AF3),"",AG3/AF3)</f>
        <v>0.17</v>
      </c>
      <c r="AI3" s="68" t="s">
        <v>106</v>
      </c>
      <c r="AJ3" s="69">
        <f>3.4%+7.5%+20%</f>
        <v>0.309</v>
      </c>
      <c r="AK3" s="35">
        <f t="shared" si="0"/>
        <v>0.53</v>
      </c>
      <c r="AL3" s="35">
        <f t="shared" si="1"/>
        <v>2.4</v>
      </c>
      <c r="AM3" s="44">
        <v>2.5000000000000001E-2</v>
      </c>
      <c r="AN3" s="35">
        <f t="shared" si="2"/>
        <v>0.1</v>
      </c>
      <c r="AO3" s="44">
        <v>0</v>
      </c>
      <c r="AP3" s="43">
        <f t="shared" ref="AP3:AP9" si="10">IF(ISERROR(BG3*AO3),"",BG3*AO3)</f>
        <v>0</v>
      </c>
      <c r="AQ3" s="44">
        <v>0</v>
      </c>
      <c r="AR3" s="43">
        <f t="shared" ref="AR3:AR9" si="11">IF(ISERROR(BG3*AQ3),"",BG3*AQ3)</f>
        <v>0</v>
      </c>
      <c r="AS3" s="64" t="s">
        <v>92</v>
      </c>
      <c r="AT3" s="44">
        <v>0.05</v>
      </c>
      <c r="AU3" s="35">
        <f t="shared" si="3"/>
        <v>0.21</v>
      </c>
      <c r="AV3" s="40"/>
      <c r="AW3" s="44">
        <v>0</v>
      </c>
      <c r="AX3" s="43">
        <f t="shared" ref="AX3:AX9" si="12">IF(ISERROR(BG3*AW3),"",BG3*AW3)</f>
        <v>0</v>
      </c>
      <c r="AY3" s="40"/>
      <c r="AZ3" s="44">
        <v>0</v>
      </c>
      <c r="BA3" s="43">
        <f t="shared" ref="BA3:BA9" si="13">IF(ISERROR(BG3*AZ3),"",BG3*AZ3)</f>
        <v>0</v>
      </c>
      <c r="BB3" s="44">
        <v>0.1</v>
      </c>
      <c r="BC3" s="35">
        <f t="shared" si="4"/>
        <v>0.42</v>
      </c>
      <c r="BD3" s="43">
        <f t="shared" ref="BD3:BD9" si="14">IF(ISERROR(AN3+AP3+AR3+AU3+AX3+BA3+BC3),"",AN3+AP3+AR3+AU3+AX3+BA3+BC3)</f>
        <v>0.73</v>
      </c>
      <c r="BE3" s="35">
        <f t="shared" si="5"/>
        <v>3.13</v>
      </c>
      <c r="BF3" s="37">
        <f t="shared" si="6"/>
        <v>0.25119999999999998</v>
      </c>
      <c r="BG3" s="66">
        <v>4.18</v>
      </c>
      <c r="BH3" s="9">
        <v>9.98</v>
      </c>
      <c r="BI3" s="37">
        <f t="shared" ref="BI3:BI9" si="15">IF(ISERROR((BH3-BG3)/BH3),"",(BH3-BG3)/BH3)</f>
        <v>0.58120000000000005</v>
      </c>
      <c r="BJ3" s="8"/>
      <c r="BK3" s="43">
        <f t="shared" ref="BK3:BK9" si="16">IF(ISERROR(BE3*BJ3),"",BE3*BJ3)</f>
        <v>0</v>
      </c>
      <c r="BL3" s="35">
        <f t="shared" ref="BL3:BL9" si="17">IF(ISERROR(BG3*BJ3),"",BG3*BJ3)</f>
        <v>0</v>
      </c>
      <c r="BM3" s="35">
        <f t="shared" ref="BM3:BM9" si="18">IF(ISERROR(BH3*BJ3),"",BH3*BJ3)</f>
        <v>0</v>
      </c>
      <c r="BN3" s="41">
        <f t="shared" ref="BN3:BN9" si="19">IF(V3="","",V3*W3*X3/1000000/AC3*BJ3)</f>
        <v>0</v>
      </c>
      <c r="BO3" s="34"/>
    </row>
    <row r="4" spans="1:67" ht="105.75" customHeight="1">
      <c r="A4" s="31">
        <v>3</v>
      </c>
      <c r="B4" s="32"/>
      <c r="C4" s="32"/>
      <c r="D4" s="62" t="s">
        <v>120</v>
      </c>
      <c r="E4" s="1"/>
      <c r="F4" s="1" t="s">
        <v>4</v>
      </c>
      <c r="G4" s="61" t="s">
        <v>84</v>
      </c>
      <c r="H4" s="1" t="s">
        <v>82</v>
      </c>
      <c r="I4" s="1" t="s">
        <v>82</v>
      </c>
      <c r="J4" s="62" t="s">
        <v>87</v>
      </c>
      <c r="K4" s="60" t="s">
        <v>86</v>
      </c>
      <c r="L4" s="32" t="s">
        <v>74</v>
      </c>
      <c r="M4" s="62" t="s">
        <v>88</v>
      </c>
      <c r="N4" s="32"/>
      <c r="O4" s="70" t="s">
        <v>109</v>
      </c>
      <c r="P4" s="32"/>
      <c r="Q4" s="1" t="s">
        <v>5</v>
      </c>
      <c r="R4" s="9"/>
      <c r="S4" s="33">
        <v>1.1000000000000001</v>
      </c>
      <c r="T4" s="1" t="s">
        <v>3</v>
      </c>
      <c r="U4" s="63" t="s">
        <v>90</v>
      </c>
      <c r="V4" s="52">
        <v>27</v>
      </c>
      <c r="W4" s="52">
        <v>22.5</v>
      </c>
      <c r="X4" s="52">
        <v>43</v>
      </c>
      <c r="Y4" s="52">
        <v>27</v>
      </c>
      <c r="Z4" s="52">
        <v>22.5</v>
      </c>
      <c r="AA4" s="52">
        <v>43</v>
      </c>
      <c r="AB4" s="46">
        <v>4</v>
      </c>
      <c r="AC4" s="34">
        <v>6</v>
      </c>
      <c r="AD4" s="57">
        <f t="shared" si="7"/>
        <v>2.5999999999999999E-2</v>
      </c>
      <c r="AE4" s="46">
        <v>65</v>
      </c>
      <c r="AF4" s="42">
        <f t="shared" si="8"/>
        <v>15000</v>
      </c>
      <c r="AG4" s="47">
        <v>2750</v>
      </c>
      <c r="AH4" s="35">
        <f t="shared" si="9"/>
        <v>0.18</v>
      </c>
      <c r="AI4" s="32" t="s">
        <v>75</v>
      </c>
      <c r="AJ4" s="36">
        <v>0.23400000000000001</v>
      </c>
      <c r="AK4" s="35">
        <f t="shared" si="0"/>
        <v>0.26</v>
      </c>
      <c r="AL4" s="35">
        <f t="shared" si="1"/>
        <v>1.54</v>
      </c>
      <c r="AM4" s="44">
        <v>2.5000000000000001E-2</v>
      </c>
      <c r="AN4" s="35">
        <f t="shared" si="2"/>
        <v>7.0000000000000007E-2</v>
      </c>
      <c r="AO4" s="44"/>
      <c r="AP4" s="43">
        <f t="shared" si="10"/>
        <v>0</v>
      </c>
      <c r="AQ4" s="44"/>
      <c r="AR4" s="43">
        <f t="shared" si="11"/>
        <v>0</v>
      </c>
      <c r="AS4" s="64" t="s">
        <v>92</v>
      </c>
      <c r="AT4" s="44">
        <v>0.05</v>
      </c>
      <c r="AU4" s="35">
        <f t="shared" si="3"/>
        <v>0.14000000000000001</v>
      </c>
      <c r="AV4" s="40"/>
      <c r="AW4" s="44"/>
      <c r="AX4" s="43">
        <f t="shared" si="12"/>
        <v>0</v>
      </c>
      <c r="AY4" s="40"/>
      <c r="AZ4" s="44"/>
      <c r="BA4" s="43">
        <f t="shared" si="13"/>
        <v>0</v>
      </c>
      <c r="BB4" s="44">
        <v>0.1</v>
      </c>
      <c r="BC4" s="35">
        <f t="shared" si="4"/>
        <v>0.28999999999999998</v>
      </c>
      <c r="BD4" s="43">
        <f t="shared" si="14"/>
        <v>0.5</v>
      </c>
      <c r="BE4" s="35">
        <f t="shared" si="5"/>
        <v>2.04</v>
      </c>
      <c r="BF4" s="37">
        <f t="shared" si="6"/>
        <v>0.28420000000000001</v>
      </c>
      <c r="BG4" s="66">
        <v>2.85</v>
      </c>
      <c r="BH4" s="9">
        <v>9.98</v>
      </c>
      <c r="BI4" s="37">
        <f t="shared" si="15"/>
        <v>0.71440000000000003</v>
      </c>
      <c r="BJ4" s="8"/>
      <c r="BK4" s="43">
        <f t="shared" si="16"/>
        <v>0</v>
      </c>
      <c r="BL4" s="35">
        <f t="shared" si="17"/>
        <v>0</v>
      </c>
      <c r="BM4" s="35">
        <f t="shared" si="18"/>
        <v>0</v>
      </c>
      <c r="BN4" s="41">
        <f t="shared" si="19"/>
        <v>0</v>
      </c>
      <c r="BO4" s="34"/>
    </row>
    <row r="5" spans="1:67" ht="105.75" customHeight="1">
      <c r="A5" s="31">
        <v>4</v>
      </c>
      <c r="B5" s="32"/>
      <c r="C5" s="32"/>
      <c r="D5" s="62" t="s">
        <v>120</v>
      </c>
      <c r="E5" s="1"/>
      <c r="F5" s="1" t="s">
        <v>4</v>
      </c>
      <c r="G5" s="61" t="s">
        <v>84</v>
      </c>
      <c r="H5" s="1" t="s">
        <v>83</v>
      </c>
      <c r="I5" s="1" t="s">
        <v>83</v>
      </c>
      <c r="J5" s="71" t="s">
        <v>105</v>
      </c>
      <c r="K5" s="60" t="s">
        <v>86</v>
      </c>
      <c r="L5" s="32" t="s">
        <v>115</v>
      </c>
      <c r="M5" s="62" t="s">
        <v>88</v>
      </c>
      <c r="N5" s="32"/>
      <c r="O5" s="70" t="s">
        <v>110</v>
      </c>
      <c r="P5" s="32"/>
      <c r="Q5" s="1" t="s">
        <v>5</v>
      </c>
      <c r="R5" s="9"/>
      <c r="S5" s="33">
        <v>4.9800000000000004</v>
      </c>
      <c r="T5" s="1" t="s">
        <v>3</v>
      </c>
      <c r="U5" s="32" t="s">
        <v>73</v>
      </c>
      <c r="V5" s="52">
        <v>40</v>
      </c>
      <c r="W5" s="52">
        <v>25</v>
      </c>
      <c r="X5" s="52">
        <v>74</v>
      </c>
      <c r="Y5" s="52">
        <v>40</v>
      </c>
      <c r="Z5" s="52">
        <v>25</v>
      </c>
      <c r="AA5" s="52">
        <v>74</v>
      </c>
      <c r="AB5" s="46">
        <v>4</v>
      </c>
      <c r="AC5" s="34">
        <v>4</v>
      </c>
      <c r="AD5" s="57">
        <f t="shared" si="7"/>
        <v>7.3999999999999996E-2</v>
      </c>
      <c r="AE5" s="46">
        <v>65</v>
      </c>
      <c r="AF5" s="42">
        <f t="shared" si="8"/>
        <v>3514</v>
      </c>
      <c r="AG5" s="47">
        <v>2750</v>
      </c>
      <c r="AH5" s="35">
        <f t="shared" si="9"/>
        <v>0.78</v>
      </c>
      <c r="AI5" s="68" t="s">
        <v>106</v>
      </c>
      <c r="AJ5" s="69">
        <f>3.4%+7.5%+20%</f>
        <v>0.309</v>
      </c>
      <c r="AK5" s="35">
        <f t="shared" si="0"/>
        <v>1.54</v>
      </c>
      <c r="AL5" s="35">
        <f t="shared" si="1"/>
        <v>7.3</v>
      </c>
      <c r="AM5" s="44">
        <v>2.5000000000000001E-2</v>
      </c>
      <c r="AN5" s="35">
        <f t="shared" si="2"/>
        <v>0.33</v>
      </c>
      <c r="AO5" s="44"/>
      <c r="AP5" s="43">
        <f t="shared" si="10"/>
        <v>0</v>
      </c>
      <c r="AQ5" s="44"/>
      <c r="AR5" s="43">
        <f t="shared" si="11"/>
        <v>0</v>
      </c>
      <c r="AS5" s="64" t="s">
        <v>92</v>
      </c>
      <c r="AT5" s="44">
        <v>0.05</v>
      </c>
      <c r="AU5" s="35">
        <f t="shared" si="3"/>
        <v>0.67</v>
      </c>
      <c r="AV5" s="40"/>
      <c r="AW5" s="44"/>
      <c r="AX5" s="43">
        <f t="shared" si="12"/>
        <v>0</v>
      </c>
      <c r="AY5" s="40"/>
      <c r="AZ5" s="44"/>
      <c r="BA5" s="43">
        <f t="shared" si="13"/>
        <v>0</v>
      </c>
      <c r="BB5" s="44">
        <v>0.1</v>
      </c>
      <c r="BC5" s="35">
        <f t="shared" si="4"/>
        <v>1.33</v>
      </c>
      <c r="BD5" s="43">
        <f t="shared" si="14"/>
        <v>2.33</v>
      </c>
      <c r="BE5" s="35">
        <f t="shared" si="5"/>
        <v>9.6300000000000008</v>
      </c>
      <c r="BF5" s="37">
        <f t="shared" si="6"/>
        <v>0.27589999999999998</v>
      </c>
      <c r="BG5" s="66">
        <v>13.3</v>
      </c>
      <c r="BH5" s="9">
        <v>29.98</v>
      </c>
      <c r="BI5" s="37">
        <f t="shared" si="15"/>
        <v>0.55640000000000001</v>
      </c>
      <c r="BJ5" s="8"/>
      <c r="BK5" s="43">
        <f t="shared" si="16"/>
        <v>0</v>
      </c>
      <c r="BL5" s="35">
        <f t="shared" si="17"/>
        <v>0</v>
      </c>
      <c r="BM5" s="35">
        <f t="shared" si="18"/>
        <v>0</v>
      </c>
      <c r="BN5" s="41">
        <f t="shared" si="19"/>
        <v>0</v>
      </c>
      <c r="BO5" s="34"/>
    </row>
    <row r="6" spans="1:67" ht="105.75" customHeight="1">
      <c r="A6" s="31">
        <v>5</v>
      </c>
      <c r="B6" s="32"/>
      <c r="C6" s="32"/>
      <c r="D6" s="62" t="s">
        <v>120</v>
      </c>
      <c r="E6" s="1"/>
      <c r="F6" s="1" t="s">
        <v>4</v>
      </c>
      <c r="G6" s="63" t="s">
        <v>95</v>
      </c>
      <c r="H6" s="32" t="s">
        <v>81</v>
      </c>
      <c r="I6" s="32" t="s">
        <v>81</v>
      </c>
      <c r="J6" s="62" t="s">
        <v>96</v>
      </c>
      <c r="K6" s="60" t="s">
        <v>99</v>
      </c>
      <c r="L6" s="32" t="s">
        <v>116</v>
      </c>
      <c r="M6" s="63" t="s">
        <v>100</v>
      </c>
      <c r="N6" s="32"/>
      <c r="O6" s="70" t="s">
        <v>111</v>
      </c>
      <c r="P6" s="32"/>
      <c r="Q6" s="1" t="s">
        <v>5</v>
      </c>
      <c r="R6" s="9"/>
      <c r="S6" s="33">
        <v>2.95</v>
      </c>
      <c r="T6" s="1" t="s">
        <v>3</v>
      </c>
      <c r="U6" s="32" t="s">
        <v>76</v>
      </c>
      <c r="V6" s="52">
        <v>68</v>
      </c>
      <c r="W6" s="52">
        <v>34</v>
      </c>
      <c r="X6" s="52">
        <v>13</v>
      </c>
      <c r="Y6" s="52">
        <v>68</v>
      </c>
      <c r="Z6" s="52">
        <v>34</v>
      </c>
      <c r="AA6" s="52">
        <v>13</v>
      </c>
      <c r="AB6" s="46">
        <v>4</v>
      </c>
      <c r="AC6" s="34">
        <v>2</v>
      </c>
      <c r="AD6" s="57">
        <f t="shared" si="7"/>
        <v>0.03</v>
      </c>
      <c r="AE6" s="46">
        <v>65</v>
      </c>
      <c r="AF6" s="42">
        <f t="shared" si="8"/>
        <v>4333</v>
      </c>
      <c r="AG6" s="47">
        <v>2750</v>
      </c>
      <c r="AH6" s="35">
        <f t="shared" si="9"/>
        <v>0.63</v>
      </c>
      <c r="AI6" s="67" t="s">
        <v>101</v>
      </c>
      <c r="AJ6" s="36">
        <v>0.85</v>
      </c>
      <c r="AK6" s="35">
        <f t="shared" si="0"/>
        <v>2.5099999999999998</v>
      </c>
      <c r="AL6" s="35">
        <f t="shared" si="1"/>
        <v>6.09</v>
      </c>
      <c r="AM6" s="44">
        <v>2.5000000000000001E-2</v>
      </c>
      <c r="AN6" s="35">
        <f t="shared" si="2"/>
        <v>0.23</v>
      </c>
      <c r="AO6" s="36"/>
      <c r="AP6" s="43">
        <f t="shared" si="10"/>
        <v>0</v>
      </c>
      <c r="AQ6" s="36"/>
      <c r="AR6" s="43">
        <f t="shared" si="11"/>
        <v>0</v>
      </c>
      <c r="AS6" s="64" t="s">
        <v>92</v>
      </c>
      <c r="AT6" s="44">
        <v>0.05</v>
      </c>
      <c r="AU6" s="35">
        <f t="shared" si="3"/>
        <v>0.47</v>
      </c>
      <c r="AV6" s="9"/>
      <c r="AW6" s="36"/>
      <c r="AX6" s="43">
        <f t="shared" si="12"/>
        <v>0</v>
      </c>
      <c r="AY6" s="9"/>
      <c r="AZ6" s="36"/>
      <c r="BA6" s="43">
        <f t="shared" si="13"/>
        <v>0</v>
      </c>
      <c r="BB6" s="44">
        <v>0.1</v>
      </c>
      <c r="BC6" s="35">
        <f t="shared" si="4"/>
        <v>0.93</v>
      </c>
      <c r="BD6" s="43">
        <f t="shared" si="14"/>
        <v>1.63</v>
      </c>
      <c r="BE6" s="35">
        <f t="shared" si="5"/>
        <v>7.72</v>
      </c>
      <c r="BF6" s="37">
        <f t="shared" si="6"/>
        <v>0.17080000000000001</v>
      </c>
      <c r="BG6" s="9">
        <v>9.31</v>
      </c>
      <c r="BH6" s="9">
        <v>29.98</v>
      </c>
      <c r="BI6" s="37">
        <f t="shared" si="15"/>
        <v>0.6895</v>
      </c>
      <c r="BJ6" s="8"/>
      <c r="BK6" s="43">
        <f t="shared" si="16"/>
        <v>0</v>
      </c>
      <c r="BL6" s="35">
        <f t="shared" si="17"/>
        <v>0</v>
      </c>
      <c r="BM6" s="35">
        <f t="shared" si="18"/>
        <v>0</v>
      </c>
      <c r="BN6" s="41">
        <f t="shared" si="19"/>
        <v>0</v>
      </c>
      <c r="BO6" s="34"/>
    </row>
    <row r="7" spans="1:67" ht="105.75" customHeight="1">
      <c r="A7" s="31">
        <v>6</v>
      </c>
      <c r="B7" s="32"/>
      <c r="C7" s="32"/>
      <c r="D7" s="62" t="s">
        <v>120</v>
      </c>
      <c r="E7" s="1"/>
      <c r="F7" s="1" t="s">
        <v>4</v>
      </c>
      <c r="G7" s="63" t="s">
        <v>95</v>
      </c>
      <c r="H7" s="63" t="s">
        <v>103</v>
      </c>
      <c r="I7" s="63" t="s">
        <v>103</v>
      </c>
      <c r="J7" s="62" t="s">
        <v>97</v>
      </c>
      <c r="K7" s="60" t="s">
        <v>99</v>
      </c>
      <c r="L7" s="32" t="s">
        <v>117</v>
      </c>
      <c r="M7" s="63" t="s">
        <v>100</v>
      </c>
      <c r="N7" s="32"/>
      <c r="O7" s="70" t="s">
        <v>112</v>
      </c>
      <c r="P7" s="32"/>
      <c r="Q7" s="62" t="s">
        <v>6</v>
      </c>
      <c r="R7" s="9"/>
      <c r="S7" s="33">
        <v>2.63</v>
      </c>
      <c r="T7" s="1" t="s">
        <v>3</v>
      </c>
      <c r="U7" s="32" t="s">
        <v>77</v>
      </c>
      <c r="V7" s="52">
        <v>31</v>
      </c>
      <c r="W7" s="52">
        <v>25</v>
      </c>
      <c r="X7" s="52">
        <v>28.5</v>
      </c>
      <c r="Y7" s="52">
        <v>31</v>
      </c>
      <c r="Z7" s="52">
        <v>25</v>
      </c>
      <c r="AA7" s="52">
        <v>28.5</v>
      </c>
      <c r="AB7" s="46">
        <v>4</v>
      </c>
      <c r="AC7" s="34">
        <v>6</v>
      </c>
      <c r="AD7" s="57">
        <f t="shared" si="7"/>
        <v>2.1999999999999999E-2</v>
      </c>
      <c r="AE7" s="46">
        <v>65</v>
      </c>
      <c r="AF7" s="42">
        <f t="shared" si="8"/>
        <v>17727</v>
      </c>
      <c r="AG7" s="47">
        <v>2750</v>
      </c>
      <c r="AH7" s="35">
        <f t="shared" si="9"/>
        <v>0.16</v>
      </c>
      <c r="AI7" s="67" t="s">
        <v>101</v>
      </c>
      <c r="AJ7" s="36">
        <v>0.85</v>
      </c>
      <c r="AK7" s="35">
        <f t="shared" si="0"/>
        <v>2.2400000000000002</v>
      </c>
      <c r="AL7" s="35">
        <f t="shared" si="1"/>
        <v>5.03</v>
      </c>
      <c r="AM7" s="44">
        <v>2.5000000000000001E-2</v>
      </c>
      <c r="AN7" s="35">
        <f t="shared" si="2"/>
        <v>0.2</v>
      </c>
      <c r="AO7" s="36"/>
      <c r="AP7" s="43">
        <f t="shared" si="10"/>
        <v>0</v>
      </c>
      <c r="AQ7" s="36"/>
      <c r="AR7" s="43">
        <f t="shared" si="11"/>
        <v>0</v>
      </c>
      <c r="AS7" s="64" t="s">
        <v>92</v>
      </c>
      <c r="AT7" s="44">
        <v>0.05</v>
      </c>
      <c r="AU7" s="35">
        <f t="shared" si="3"/>
        <v>0.4</v>
      </c>
      <c r="AV7" s="9"/>
      <c r="AW7" s="36"/>
      <c r="AX7" s="43">
        <f t="shared" si="12"/>
        <v>0</v>
      </c>
      <c r="AY7" s="9"/>
      <c r="AZ7" s="36"/>
      <c r="BA7" s="43">
        <f t="shared" si="13"/>
        <v>0</v>
      </c>
      <c r="BB7" s="44">
        <v>0.1</v>
      </c>
      <c r="BC7" s="35">
        <f t="shared" si="4"/>
        <v>0.81</v>
      </c>
      <c r="BD7" s="43">
        <f t="shared" si="14"/>
        <v>1.41</v>
      </c>
      <c r="BE7" s="35">
        <f t="shared" si="5"/>
        <v>6.44</v>
      </c>
      <c r="BF7" s="37">
        <f t="shared" si="6"/>
        <v>0.20300000000000001</v>
      </c>
      <c r="BG7" s="9">
        <v>8.08</v>
      </c>
      <c r="BH7" s="9">
        <v>14.98</v>
      </c>
      <c r="BI7" s="37">
        <f t="shared" si="15"/>
        <v>0.46060000000000001</v>
      </c>
      <c r="BJ7" s="8"/>
      <c r="BK7" s="43">
        <f t="shared" si="16"/>
        <v>0</v>
      </c>
      <c r="BL7" s="35">
        <f t="shared" si="17"/>
        <v>0</v>
      </c>
      <c r="BM7" s="35">
        <f t="shared" si="18"/>
        <v>0</v>
      </c>
      <c r="BN7" s="41">
        <f t="shared" si="19"/>
        <v>0</v>
      </c>
      <c r="BO7" s="34"/>
    </row>
    <row r="8" spans="1:67" ht="105.75" customHeight="1">
      <c r="A8" s="31">
        <v>7</v>
      </c>
      <c r="B8" s="32"/>
      <c r="C8" s="32"/>
      <c r="D8" s="62" t="s">
        <v>120</v>
      </c>
      <c r="E8" s="1"/>
      <c r="F8" s="1" t="s">
        <v>4</v>
      </c>
      <c r="G8" s="63" t="s">
        <v>95</v>
      </c>
      <c r="H8" s="32" t="s">
        <v>93</v>
      </c>
      <c r="I8" s="32" t="s">
        <v>93</v>
      </c>
      <c r="J8" s="62" t="s">
        <v>97</v>
      </c>
      <c r="K8" s="60" t="s">
        <v>99</v>
      </c>
      <c r="L8" s="32" t="s">
        <v>118</v>
      </c>
      <c r="M8" s="63" t="s">
        <v>100</v>
      </c>
      <c r="N8" s="32"/>
      <c r="O8" s="70" t="s">
        <v>113</v>
      </c>
      <c r="P8" s="32"/>
      <c r="Q8" s="1" t="s">
        <v>5</v>
      </c>
      <c r="R8" s="9"/>
      <c r="S8" s="33">
        <v>5</v>
      </c>
      <c r="T8" s="1" t="s">
        <v>3</v>
      </c>
      <c r="U8" s="32" t="s">
        <v>78</v>
      </c>
      <c r="V8" s="52">
        <v>69</v>
      </c>
      <c r="W8" s="52">
        <v>29</v>
      </c>
      <c r="X8" s="52">
        <v>40</v>
      </c>
      <c r="Y8" s="52">
        <v>69</v>
      </c>
      <c r="Z8" s="52">
        <v>29</v>
      </c>
      <c r="AA8" s="52">
        <v>40</v>
      </c>
      <c r="AB8" s="46">
        <v>4</v>
      </c>
      <c r="AC8" s="34">
        <v>4</v>
      </c>
      <c r="AD8" s="57">
        <f t="shared" si="7"/>
        <v>0.08</v>
      </c>
      <c r="AE8" s="46">
        <v>65</v>
      </c>
      <c r="AF8" s="42">
        <f t="shared" si="8"/>
        <v>3250</v>
      </c>
      <c r="AG8" s="47">
        <v>2750</v>
      </c>
      <c r="AH8" s="35">
        <f t="shared" si="9"/>
        <v>0.85</v>
      </c>
      <c r="AI8" s="67" t="s">
        <v>101</v>
      </c>
      <c r="AJ8" s="36">
        <v>0.85</v>
      </c>
      <c r="AK8" s="35">
        <f t="shared" si="0"/>
        <v>4.25</v>
      </c>
      <c r="AL8" s="35">
        <f t="shared" si="1"/>
        <v>10.1</v>
      </c>
      <c r="AM8" s="44">
        <v>2.5000000000000001E-2</v>
      </c>
      <c r="AN8" s="35">
        <f t="shared" si="2"/>
        <v>0.4</v>
      </c>
      <c r="AO8" s="36"/>
      <c r="AP8" s="43">
        <f t="shared" si="10"/>
        <v>0</v>
      </c>
      <c r="AQ8" s="36"/>
      <c r="AR8" s="43">
        <f t="shared" si="11"/>
        <v>0</v>
      </c>
      <c r="AS8" s="64" t="s">
        <v>92</v>
      </c>
      <c r="AT8" s="44">
        <v>0.05</v>
      </c>
      <c r="AU8" s="35">
        <f t="shared" si="3"/>
        <v>0.81</v>
      </c>
      <c r="AV8" s="9"/>
      <c r="AW8" s="36"/>
      <c r="AX8" s="43">
        <f t="shared" si="12"/>
        <v>0</v>
      </c>
      <c r="AY8" s="9"/>
      <c r="AZ8" s="36"/>
      <c r="BA8" s="43">
        <f t="shared" si="13"/>
        <v>0</v>
      </c>
      <c r="BB8" s="44">
        <v>0.1</v>
      </c>
      <c r="BC8" s="35">
        <f t="shared" si="4"/>
        <v>1.62</v>
      </c>
      <c r="BD8" s="43">
        <f t="shared" si="14"/>
        <v>2.83</v>
      </c>
      <c r="BE8" s="35">
        <f t="shared" si="5"/>
        <v>12.93</v>
      </c>
      <c r="BF8" s="37">
        <f t="shared" si="6"/>
        <v>0.19939999999999999</v>
      </c>
      <c r="BG8" s="9">
        <v>16.149999999999999</v>
      </c>
      <c r="BH8" s="9">
        <v>49.98</v>
      </c>
      <c r="BI8" s="37">
        <f t="shared" si="15"/>
        <v>0.67689999999999995</v>
      </c>
      <c r="BJ8" s="8"/>
      <c r="BK8" s="43">
        <f t="shared" si="16"/>
        <v>0</v>
      </c>
      <c r="BL8" s="35">
        <f t="shared" si="17"/>
        <v>0</v>
      </c>
      <c r="BM8" s="35">
        <f t="shared" si="18"/>
        <v>0</v>
      </c>
      <c r="BN8" s="41">
        <f t="shared" si="19"/>
        <v>0</v>
      </c>
      <c r="BO8" s="34"/>
    </row>
    <row r="9" spans="1:67" ht="105.75" customHeight="1">
      <c r="A9" s="31">
        <v>8</v>
      </c>
      <c r="B9" s="32"/>
      <c r="C9" s="32"/>
      <c r="D9" s="62" t="s">
        <v>120</v>
      </c>
      <c r="E9" s="1"/>
      <c r="F9" s="1" t="s">
        <v>4</v>
      </c>
      <c r="G9" s="63" t="s">
        <v>95</v>
      </c>
      <c r="H9" s="32" t="s">
        <v>94</v>
      </c>
      <c r="I9" s="32" t="s">
        <v>94</v>
      </c>
      <c r="J9" s="62" t="s">
        <v>98</v>
      </c>
      <c r="K9" s="60" t="s">
        <v>99</v>
      </c>
      <c r="L9" s="32" t="s">
        <v>119</v>
      </c>
      <c r="M9" s="63" t="s">
        <v>100</v>
      </c>
      <c r="N9" s="32"/>
      <c r="O9" s="70" t="s">
        <v>114</v>
      </c>
      <c r="P9" s="32"/>
      <c r="Q9" s="1" t="s">
        <v>5</v>
      </c>
      <c r="R9" s="9"/>
      <c r="S9" s="33">
        <v>5.88</v>
      </c>
      <c r="T9" s="1" t="s">
        <v>3</v>
      </c>
      <c r="U9" s="32" t="s">
        <v>79</v>
      </c>
      <c r="V9" s="52">
        <v>54</v>
      </c>
      <c r="W9" s="52">
        <v>20</v>
      </c>
      <c r="X9" s="52">
        <v>77</v>
      </c>
      <c r="Y9" s="52">
        <v>54</v>
      </c>
      <c r="Z9" s="52">
        <v>20</v>
      </c>
      <c r="AA9" s="52">
        <v>77</v>
      </c>
      <c r="AB9" s="46">
        <v>4</v>
      </c>
      <c r="AC9" s="34">
        <v>4</v>
      </c>
      <c r="AD9" s="57">
        <f t="shared" si="7"/>
        <v>8.3000000000000004E-2</v>
      </c>
      <c r="AE9" s="46">
        <v>65</v>
      </c>
      <c r="AF9" s="42">
        <f t="shared" si="8"/>
        <v>3133</v>
      </c>
      <c r="AG9" s="47">
        <v>2750</v>
      </c>
      <c r="AH9" s="35">
        <f t="shared" si="9"/>
        <v>0.88</v>
      </c>
      <c r="AI9" s="32" t="s">
        <v>80</v>
      </c>
      <c r="AJ9" s="36">
        <v>0.85</v>
      </c>
      <c r="AK9" s="35">
        <f t="shared" si="0"/>
        <v>5</v>
      </c>
      <c r="AL9" s="35">
        <f t="shared" si="1"/>
        <v>11.76</v>
      </c>
      <c r="AM9" s="44">
        <v>2.5000000000000001E-2</v>
      </c>
      <c r="AN9" s="35">
        <f t="shared" si="2"/>
        <v>0.46</v>
      </c>
      <c r="AO9" s="36"/>
      <c r="AP9" s="43">
        <f t="shared" si="10"/>
        <v>0</v>
      </c>
      <c r="AQ9" s="36"/>
      <c r="AR9" s="43">
        <f t="shared" si="11"/>
        <v>0</v>
      </c>
      <c r="AS9" s="64" t="s">
        <v>92</v>
      </c>
      <c r="AT9" s="44">
        <v>0.05</v>
      </c>
      <c r="AU9" s="35">
        <f t="shared" si="3"/>
        <v>0.91</v>
      </c>
      <c r="AV9" s="9"/>
      <c r="AW9" s="36"/>
      <c r="AX9" s="43">
        <f t="shared" si="12"/>
        <v>0</v>
      </c>
      <c r="AY9" s="9"/>
      <c r="AZ9" s="36"/>
      <c r="BA9" s="43">
        <f t="shared" si="13"/>
        <v>0</v>
      </c>
      <c r="BB9" s="44">
        <v>0.1</v>
      </c>
      <c r="BC9" s="35">
        <f t="shared" si="4"/>
        <v>1.82</v>
      </c>
      <c r="BD9" s="43">
        <f t="shared" si="14"/>
        <v>3.19</v>
      </c>
      <c r="BE9" s="35">
        <f t="shared" si="5"/>
        <v>14.95</v>
      </c>
      <c r="BF9" s="37">
        <f t="shared" si="6"/>
        <v>0.1804</v>
      </c>
      <c r="BG9" s="9">
        <v>18.239999999999998</v>
      </c>
      <c r="BH9" s="9">
        <v>49.98</v>
      </c>
      <c r="BI9" s="37">
        <f t="shared" si="15"/>
        <v>0.6351</v>
      </c>
      <c r="BJ9" s="8"/>
      <c r="BK9" s="43">
        <f t="shared" si="16"/>
        <v>0</v>
      </c>
      <c r="BL9" s="35">
        <f t="shared" si="17"/>
        <v>0</v>
      </c>
      <c r="BM9" s="35">
        <f t="shared" si="18"/>
        <v>0</v>
      </c>
      <c r="BN9" s="41">
        <f t="shared" si="19"/>
        <v>0</v>
      </c>
      <c r="BO9" s="34"/>
    </row>
  </sheetData>
  <sheetProtection insertRows="0" deleteRows="0" sort="0"/>
  <protectedRanges>
    <protectedRange sqref="BG10:BG251 BI2 AD2:AF2 L2:N9 L10:AN251 V3:AA9 AH4:AN4 A10:J251 AH2:AH3 AK2:AN3 AH6:AN9 AH5 AK5:AN5 BH3:BJ9 BB2:BF251 AS2:AU251 BN2:BN9 P2:U9 AC3:AF9 A2:C9 E2:J9" name="Range1"/>
    <protectedRange sqref="V2:AC2 AB3:AB9" name="Range1_2"/>
    <protectedRange sqref="AG2:AG9" name="Range1_3"/>
    <protectedRange sqref="AI2:AJ3 AI5:AJ5" name="Range1_4"/>
    <protectedRange sqref="BH2" name="Range1_5"/>
    <protectedRange sqref="BJ2" name="Range1_6"/>
    <protectedRange sqref="AO2:AR213" name="Range1_1"/>
    <protectedRange sqref="AV2:BA213" name="Range1_7"/>
    <protectedRange sqref="K2:K254" name="Range1_1_1"/>
    <protectedRange sqref="O2:O9" name="Range1_8"/>
    <protectedRange sqref="D2:D9" name="Range1_9"/>
  </protectedRanges>
  <phoneticPr fontId="16" type="noConversion"/>
  <dataValidations count="1">
    <dataValidation type="list" allowBlank="1" showInputMessage="1" showErrorMessage="1" sqref="T2:T9 E2:F9" xr:uid="{B12BB014-14AC-453B-AA44-2CADCBEE0D59}">
      <formula1>#REF!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2025-12-05T00:45:28Z</dcterms:modified>
</cp:coreProperties>
</file>