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55B507A-4ABB-4F33-8553-FF8243C8AAF1}" xr6:coauthVersionLast="47" xr6:coauthVersionMax="47" xr10:uidLastSave="{00000000-0000-0000-0000-000000000000}"/>
  <bookViews>
    <workbookView xWindow="-110" yWindow="-110" windowWidth="19420" windowHeight="10300" xr2:uid="{3FA3E605-7D44-43BC-841D-E536036F2628}"/>
  </bookViews>
  <sheets>
    <sheet name="Item - FI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'[3]866BWM'!$K$32</definedName>
    <definedName name="_866BWM">'[3]866BWM'!$C$32</definedName>
    <definedName name="_878BBB">'[3]878BBB'!$B$34</definedName>
    <definedName name="_878HBB">'[3]878BBB'!$D$34</definedName>
    <definedName name="_878SBB">'[3]878BBB'!$F$34</definedName>
    <definedName name="_978MBB">'[3]878BBB'!$H$34</definedName>
    <definedName name="_cat82">#REF!</definedName>
    <definedName name="A">#REF!</definedName>
    <definedName name="AB">#REF!</definedName>
    <definedName name="ABC">#REF!</definedName>
    <definedName name="AD">'[4]other data'!$T$2:$T$5</definedName>
    <definedName name="AIM">#REF!</definedName>
    <definedName name="ALLOCATE">[5]comments!$F$3:$F$26</definedName>
    <definedName name="Archive_fcst">[6]Archive_fcst!$D$16</definedName>
    <definedName name="Artwork">#REF!</definedName>
    <definedName name="AssortedSKU_Range">[7]Mapping!$J$2:$J$3</definedName>
    <definedName name="Assortment">#REF!</definedName>
    <definedName name="ATTR">'[8]PT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'[9]Drop Downs'!$H$2:$H$68</definedName>
    <definedName name="brands">'[4]other data'!$K$2:$K$48</definedName>
    <definedName name="brown">#REF!</definedName>
    <definedName name="BuyUnits_Range">[7]Mapping!$B$2:$B$55</definedName>
    <definedName name="ca_available_Range">[7]Mapping!$AB$2:$AB$5</definedName>
    <definedName name="ca_Compliant_Range">[7]Mapping!$BF$2:$BF$4</definedName>
    <definedName name="ca_CompliantReason_Range">[7]Mapping!$BH$2:$BH$13</definedName>
    <definedName name="ca_SisVendor_Range">[7]Mapping!$BD$2:$BD$3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B_s_PER__MASTER">#REF!</definedName>
    <definedName name="CB_s_PER_MASTER">#REF!</definedName>
    <definedName name="CBM_or_CBF">#REF!</definedName>
    <definedName name="CENTENNIAL_FOR_BBB">'[3]878BBB'!$A$4</definedName>
    <definedName name="CH">'[8]COMMON ATTR'!$C$4:$C$249</definedName>
    <definedName name="chargeback">'[4]other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'[8]PT TABLE'!$A$2</definedName>
    <definedName name="COMF..">#REF!</definedName>
    <definedName name="Comments">#REF!</definedName>
    <definedName name="Commitment">#REF!</definedName>
    <definedName name="COMPONENT">#REF!</definedName>
    <definedName name="CON">'[12]317-TOP'!#REF!</definedName>
    <definedName name="CONS">#REF!</definedName>
    <definedName name="COO">'[9]Drop Downs'!$I$2:$I$83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'[4]other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[13]Mapping!$AR$2:$AR$84</definedName>
    <definedName name="DBase">'[14]Domestic Calc'!$A$34:$BU$134</definedName>
    <definedName name="DDL.Periods">'[15]Assortment Plan'!#REF!</definedName>
    <definedName name="DDL.ShipType">'[15]Assortment Plan'!#REF!</definedName>
    <definedName name="DDL.YesNo">'[15]Assortment Plan'!#REF!</definedName>
    <definedName name="DDL.YN">'[15]Assortment Plan'!#REF!</definedName>
    <definedName name="dealPricing_Range">[7]Mapping!$AZ$2:$AZ$3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[7]Mapping!$AM$2:$AM$72</definedName>
    <definedName name="Description2_Range">[7]Mapping!$AN$2:$AN$84</definedName>
    <definedName name="DesignStrat">[16]Info!$F$3:$F$5</definedName>
    <definedName name="diffgrp">'[4]diff group head'!$A$2:$A$47</definedName>
    <definedName name="DIFFS">'[4]other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'[9]Drop Downs'!$F$2:$F$31</definedName>
    <definedName name="Excel_BuiltIn_Print_Area_2">'[17]#REF!'!$O$1:$S$51</definedName>
    <definedName name="Excel_BuiltIn_Print_Area_2_1">#REF!</definedName>
    <definedName name="Excel_BuiltIn_Print_Area_256">'[18]#REF!'!$A$1:$E$49</definedName>
    <definedName name="Excel_BuiltIn_Print_Area_257">'[19]#REF!'!$A$1:$E$49</definedName>
    <definedName name="Excel_BuiltIn_Print_Area_258">'[19]#REF!'!$A$1:$E$49</definedName>
    <definedName name="Excel_BuiltIn_Print_Area_259">'[19]#REF!'!$A$1:$E$49</definedName>
    <definedName name="Excel_BuiltIn_Print_Area_260">'[19]#REF!'!$A$1:$E$49</definedName>
    <definedName name="Excel_BuiltIn_Print_Area_261">'[19]#REF!'!$A$1:$E$49</definedName>
    <definedName name="Excel_BuiltIn_Print_Area_262">'[19]#REF!'!$A$1:$E$49</definedName>
    <definedName name="Excel_BuiltIn_Print_Area_263">'[19]#REF!'!$A$1:$E$49</definedName>
    <definedName name="Excel_BuiltIn_Print_Area_264">'[19]#REF!'!$A$1:$E$49</definedName>
    <definedName name="Excel_BuiltIn_Print_Area_265">'[19]#REF!'!$A$1:$E$49</definedName>
    <definedName name="Excel_BuiltIn_Print_Area_266">'[19]#REF!'!$A$1:$E$49</definedName>
    <definedName name="Excel_BuiltIn_Print_Area_267">'[19]#REF!'!$A$1:$E$49</definedName>
    <definedName name="Excel_BuiltIn_Print_Area_268">'[19]#REF!'!$A$1:$E$49</definedName>
    <definedName name="Excel_BuiltIn_Print_Area_269">'[19]#REF!'!$A$1:$E$49</definedName>
    <definedName name="Excel_BuiltIn_Print_Area_270">'[19]#REF!'!$A$1:$E$49</definedName>
    <definedName name="Excel_BuiltIn_Print_Area_271">'[19]#REF!'!$A$1:$E$49</definedName>
    <definedName name="Excel_BuiltIn_Print_Area_272">'[19]#REF!'!$A$1:$E$49</definedName>
    <definedName name="Excel_BuiltIn_Print_Area_273">'[19]#REF!'!$A$1:$E$49</definedName>
    <definedName name="Excel_BuiltIn_Print_Area_274">'[19]#REF!'!$A$1:$E$49</definedName>
    <definedName name="Excel_BuiltIn_Print_Area_276">'[19]#REF!'!$A$1:$E$49</definedName>
    <definedName name="Excel_BuiltIn_Print_Area_277">'[19]#REF!'!$A$1:$E$49</definedName>
    <definedName name="Excel_BuiltIn_Print_Area_278">'[19]#REF!'!$A$1:$E$49</definedName>
    <definedName name="Excel_BuiltIn_Print_Area_279">'[19]#REF!'!$A$1:$E$49</definedName>
    <definedName name="Excel_BuiltIn_Print_Area_280">'[19]#REF!'!$A$1:$E$49</definedName>
    <definedName name="Excel_BuiltIn_Print_Area_281">'[19]#REF!'!$A$1:$E$49</definedName>
    <definedName name="Excel_BuiltIn_Print_Area_282">'[19]#REF!'!$A$1:$E$49</definedName>
    <definedName name="Excel_BuiltIn_Print_Area_283">'[19]#REF!'!$A$1:$E$49</definedName>
    <definedName name="Excel_BuiltIn_Print_Area_284">'[19]#REF!'!$A$1:$E$49</definedName>
    <definedName name="Excel_BuiltIn_Print_Area_285">'[19]#REF!'!$A$52:$E$87</definedName>
    <definedName name="Excel_BuiltIn_Print_Area_286">'[19]#REF!'!$G$1:$K$49</definedName>
    <definedName name="Excel_BuiltIn_Print_Area_287">'[19]#REF!'!$A$1:$E$49</definedName>
    <definedName name="Excel_BuiltIn_Print_Area_288">'[19]#REF!'!$A$1:$E$49</definedName>
    <definedName name="Excel_BuiltIn_Print_Area_289">'[19]#REF!'!$A$1:$E$49</definedName>
    <definedName name="Excel_BuiltIn_Print_Area_290">'[19]#REF!'!$A$1:$E$30</definedName>
    <definedName name="Excel_BuiltIn_Print_Area_291">'[19]#REF!'!$A$1:$E$49</definedName>
    <definedName name="Excel_BuiltIn_Print_Area_292">'[19]#REF!'!$A$51:$E$89</definedName>
    <definedName name="Excel_BuiltIn_Print_Area_293">'[19]#REF!'!$A$1:$E$49</definedName>
    <definedName name="Excel_BuiltIn_Print_Area_294">'[19]#REF!'!$A$1:$E$49</definedName>
    <definedName name="Excel_BuiltIn_Print_Area_295">'[19]#REF!'!$A$1:$E$49</definedName>
    <definedName name="Excel_BuiltIn_Print_Area_296">'[19]#REF!'!$A$1:$E$49</definedName>
    <definedName name="Excel_BuiltIn_Print_Area_297">'[19]#REF!'!$A$1:$E$49</definedName>
    <definedName name="Exchange_Rate">[20]Costs!$J$11</definedName>
    <definedName name="FACTORY_NAME">#REF!</definedName>
    <definedName name="FBase">'[14]FCA Calc'!$A$34:$CA$134</definedName>
    <definedName name="FCAVendor">[21]DropDownInfoPage!$B$4:$B$6</definedName>
    <definedName name="Feature1_Range">[7]Mapping!$AG$2:$AG$25</definedName>
    <definedName name="Feature10_Range">[22]Mapping!$AP$2:$AP$17</definedName>
    <definedName name="Feature2_Range">[7]Mapping!$AH$2:$AH$17</definedName>
    <definedName name="Feature3_Range">[7]Mapping!$AI$2:$AI$21</definedName>
    <definedName name="Feature4_Range">[7]Mapping!$AJ$2:$AJ$9</definedName>
    <definedName name="Feature5_Range">[7]Mapping!$AK$2:$AK$5</definedName>
    <definedName name="Feature6_Range">[7]Mapping!$AL$2:$AL$20</definedName>
    <definedName name="Feature7_Range">[22]Mapping!$AM$2:$AM$21</definedName>
    <definedName name="Feature8_Range">[22]Mapping!$AN$2:$AN$9</definedName>
    <definedName name="Feature9_Range">[22]Mapping!$AO$2:$AO$5</definedName>
    <definedName name="feed">#REF!</definedName>
    <definedName name="fff">#REF!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INDEF">#REF!</definedName>
    <definedName name="FIRST_COST">#REF!</definedName>
    <definedName name="Five">#REF!</definedName>
    <definedName name="foam">[10]Sheet1!$EC$2:$EC$3</definedName>
    <definedName name="FOB">#REF!</definedName>
    <definedName name="freight">'[4]other data'!$AC$3:$AC$14</definedName>
    <definedName name="FRGT">#REF!</definedName>
    <definedName name="gdgd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[23]Mapping!$X$2:$X$5</definedName>
    <definedName name="Gold1">#REF!</definedName>
    <definedName name="h">#REF!</definedName>
    <definedName name="HANGER">[4]hangers!$B$3:$B$42</definedName>
    <definedName name="hanger2">[4]hangers!$G$3:$G$42</definedName>
    <definedName name="HBC">'[24]Spec Sheet'!#REF!</definedName>
    <definedName name="Height">#REF!</definedName>
    <definedName name="help">#REF!</definedName>
    <definedName name="here">#REF!</definedName>
    <definedName name="hhh">'[25]895BBB'!$H$33</definedName>
    <definedName name="Home_Décor">#REF!</definedName>
    <definedName name="Home_Décor.">#REF!</definedName>
    <definedName name="Hos_Mat_Const">'[9]Drop Downs'!$N$2:$N$17</definedName>
    <definedName name="Hos_Mat_Type">'[9]Drop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'[26]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'[27]FLASH WK 23'!$F$1:$AJ$65536</definedName>
    <definedName name="IBase">'[14]Import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[6]ItemIDC_BI!$A$3:$A$1323</definedName>
    <definedName name="ItemInfoList">#REF!</definedName>
    <definedName name="ItemList">#REF!</definedName>
    <definedName name="katie">#REF!</definedName>
    <definedName name="KD">[10]Sheet1!$DS$2:$DS$2</definedName>
    <definedName name="Kids_Bath">#REF!</definedName>
    <definedName name="Kids_or_Teen">#REF!</definedName>
    <definedName name="LicensedProduct_Range">[7]Mapping!$AF$2:$AF$3</definedName>
    <definedName name="Lighting_or_Candleholders">#REF!</definedName>
    <definedName name="lnk">[28]Sheet1!$A$2</definedName>
    <definedName name="LOAD">#REF!</definedName>
    <definedName name="loctype">'[4]other data'!$BN$2:$BN$6</definedName>
    <definedName name="M">[10]Sheet1!$EA$2:$EA$3</definedName>
    <definedName name="M_fcst">[6]M_fcst!$A$2:$BC$2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'[9]Drop Downs'!$B$2:$B$163</definedName>
    <definedName name="materialconstruction">'[9]Drop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[21]DropDownInfoPage!$I$2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[29]Sheet1!$A$1:$C$65536</definedName>
    <definedName name="one">#REF!</definedName>
    <definedName name="OnOrder">#REF!</definedName>
    <definedName name="ORDERTYPE">'[4]other data'!$AN$2:$AN$6</definedName>
    <definedName name="OTB">'[4]other data'!$R$2:$R$14</definedName>
    <definedName name="OTB_WE">'[5]other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[10]Sheet1!$EE$2:$EE$3</definedName>
    <definedName name="packaging">'[9]Drop Downs'!$D$2:$D$39</definedName>
    <definedName name="Packaging_Code">#REF!</definedName>
    <definedName name="packagingrecommendations">'[9]Drop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[16]Info!$E$2:$E$49</definedName>
    <definedName name="PL">'[30]UNIQUE ATTR 2'!#REF!</definedName>
    <definedName name="po_type">'[4]other data'!$AU$2:$AU$11</definedName>
    <definedName name="PODATA">#REF!</definedName>
    <definedName name="PORT_IFF">[31]a!$A$10:$B$35</definedName>
    <definedName name="POtype">#REF!</definedName>
    <definedName name="Preticketed_Range">[7]Mapping!$H$2:$H$3</definedName>
    <definedName name="print">'[9]Drop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'[9]Drop Downs'!$L$2:$L$3</definedName>
    <definedName name="PT">'[8]PT TABLE'!$A$4:$A$42</definedName>
    <definedName name="PurchProSpecViscaya">#REF!</definedName>
    <definedName name="PW">'[30]UNIQUE ATTR 2'!#REF!</definedName>
    <definedName name="QSFOB">[32]Q1!$C$38</definedName>
    <definedName name="Qty">#REF!</definedName>
    <definedName name="quantity">'[9]Drop Downs'!$A$2:$A$8</definedName>
    <definedName name="Quilts">#REF!</definedName>
    <definedName name="R_Archive_fcst">[6]Archive_fcst!$D$16:$BF$16</definedName>
    <definedName name="R_ItemIDC">[6]ItemIDC_BI!$A$3:$BC$1323</definedName>
    <definedName name="R_SQL_Data">[6]SQL_data!$A$16:$FJ$1315</definedName>
    <definedName name="Retail">#REF!</definedName>
    <definedName name="retailAK_O_YN_Range">[7]Mapping!$AR$2:$AR$3</definedName>
    <definedName name="retailCA_O_YN_Range">[7]Mapping!$AV$2:$AV$3</definedName>
    <definedName name="retailHA_O_YN_Range">[7]Mapping!$AX$2:$AX$3</definedName>
    <definedName name="retailPR_O_YN_Range">[7]Mapping!$AT$2:$AT$3</definedName>
    <definedName name="retailPR_o_YN_Rangee">[23]Mapping!$AL$2:$AL$3</definedName>
    <definedName name="retailUS_O_YN_Range">[7]Mapping!$AP$2:$AP$3</definedName>
    <definedName name="RN">'[8]RN_Item Disposition'!$A$12:$A$81</definedName>
    <definedName name="ROW">'[8]PT TABLE'!$A$1</definedName>
    <definedName name="runnum">'[4]other data'!$BI$2:$BI$18</definedName>
    <definedName name="sbm">#REF!</definedName>
    <definedName name="SC1TH">#REF!</definedName>
    <definedName name="sc2th">#REF!</definedName>
    <definedName name="scalenum">'[4]other data'!$BG$2:$BG$18</definedName>
    <definedName name="Seasonal">#REF!</definedName>
    <definedName name="SellUnits_Range">[7]Mapping!$D$2:$D$53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[4]comments!$B$3:$B$54</definedName>
    <definedName name="SQL_Data">[6]SQL_data!$A$16:$A$1315</definedName>
    <definedName name="ssn_code">'[4]other data'!$AQ$2:$AQ$110</definedName>
    <definedName name="ssn_phase">'[4]other data'!$AS$2:$AS$83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[7]Mapping!$BB$2:$BB$3</definedName>
    <definedName name="SUPPLIER">'[4]vendor info'!$A$4:$A$400</definedName>
    <definedName name="suzi">[33]Sheet3!$A:$IV</definedName>
    <definedName name="suzie">#REF!</definedName>
    <definedName name="t">#REF!</definedName>
    <definedName name="Tag">#REF!</definedName>
    <definedName name="TBJ">'[4]other data'!$AK$2:$AK$10</definedName>
    <definedName name="TERMS">'[4]other data'!$P$2:$P$7</definedName>
    <definedName name="test">#REF!</definedName>
    <definedName name="test5">#REF!</definedName>
    <definedName name="three">[33]Sheet3!$A:$IV</definedName>
    <definedName name="TICKET">[4]tickets!$B$3:$B$27</definedName>
    <definedName name="ticket2">[4]tickets!$G$3:$G$27</definedName>
    <definedName name="TOTAL">#REF!</definedName>
    <definedName name="totals">#REF!</definedName>
    <definedName name="Towels_Bath_Sheets">#REF!</definedName>
    <definedName name="toys">#REF!</definedName>
    <definedName name="trim">'[9]Drop Downs'!$J$2:$J$15</definedName>
    <definedName name="trim_type">'[9]Drop Downs'!$K$2:$K$70</definedName>
    <definedName name="TSSVendor">#REF!</definedName>
    <definedName name="two">[33]Sheet2!$A:$IV</definedName>
    <definedName name="UDA3A">'[4]other data'!$AY$2:$AY$4</definedName>
    <definedName name="UDA3B">'[4]other data'!$AZ$2:$AZ$6</definedName>
    <definedName name="UNIT">[10]Sheet1!$EF$2:$EF$3</definedName>
    <definedName name="upc">#REF!</definedName>
    <definedName name="UPC1A">'[4]other data'!$BD$2:$BD$5</definedName>
    <definedName name="UPC2A">'[4]other data'!$BF$2:$BF$5</definedName>
    <definedName name="v">#REF!</definedName>
    <definedName name="vednorn">[34]Dong!$A$1:$DC$65536</definedName>
    <definedName name="vendora">#REF!</definedName>
    <definedName name="WAREHOUSE">'[4]other data'!$BL$2:$BL$24</definedName>
    <definedName name="WD">'[30]UNIQUE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[10]Sheet1!$EG$2:$EG$3</definedName>
    <definedName name="y">#REF!</definedName>
    <definedName name="YN">'[35]Page 1 Sales and Forecast'!$AA$2:$AA$3</definedName>
    <definedName name="YNE">'[4]other data'!$BB$2:$BB$5</definedName>
    <definedName name="YNES">'[4]other data'!$BR$2:$BR$6</definedName>
    <definedName name="z">#REF!</definedName>
    <definedName name="ZA">#REF!</definedName>
    <definedName name="先说说">[36]Mapping!$D$2:$D$53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" i="1" l="1"/>
  <c r="BQ2" i="1"/>
  <c r="BP2" i="1"/>
  <c r="BL2" i="1"/>
  <c r="BJ2" i="1"/>
  <c r="BD2" i="1"/>
  <c r="BB2" i="1"/>
  <c r="AY2" i="1"/>
  <c r="AV2" i="1"/>
  <c r="AS2" i="1"/>
  <c r="AQ2" i="1"/>
  <c r="AO2" i="1"/>
  <c r="AL2" i="1"/>
  <c r="AE2" i="1"/>
  <c r="AG2" i="1" s="1"/>
  <c r="AI2" i="1" s="1"/>
  <c r="AM2" i="1" s="1"/>
  <c r="BE2" i="1" l="1"/>
  <c r="BF2" i="1" s="1"/>
  <c r="BO2" i="1" l="1"/>
  <c r="B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AA70C7B3-AEC6-4ACC-999D-C060DBE5EDE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61A499E2-EB4C-41D0-9479-B0962A87F92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75884727-ADE6-4930-8835-AD32108D01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1BF8E6ED-02E0-4ACB-A0DC-0A52A8898BCB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4071701B-4E50-487C-AA2C-DFED925963A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8319C225-F561-466B-A37B-AD430E4E9B56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3E23A431-9BEF-48A2-AD9A-21906194327B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E626FA0D-CA33-4B43-B63A-18953E4EFC67}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 xr:uid="{7840FBD5-09B9-4D68-B77A-0E9477936161}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 xr:uid="{BC2FFEBD-904F-4FF0-89E5-6E953FC0BCDB}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 xr:uid="{4266C56D-D04C-4B84-A037-00F74CF1C487}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 xr:uid="{AFA0B0B2-EA86-4FA0-85A6-481D2B32AAEB}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 xr:uid="{D5FC7607-034D-4233-B9AD-44BAC03D39B3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 xr:uid="{1E0D2760-8249-4FCA-A9F4-CA4D46857BE5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F3D6F2D3-B008-402E-ACD9-BFA8AB103E9D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L1" authorId="0" shapeId="0" xr:uid="{3C482D5E-42F1-476B-8923-14AF07F8025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 xr:uid="{A6FC501F-8844-4EFD-A911-5EF523DF0EF3}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 xr:uid="{7D70AC78-3827-4C28-97C4-8F039FC29888}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 xr:uid="{66E951BE-0EB2-48A3-92A8-ED360E0021B6}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 xr:uid="{81CF86E3-9A1B-42B9-81CA-2B293B32E287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<sst xmlns="http://schemas.openxmlformats.org/spreadsheetml/2006/main" count="88" uniqueCount="87">
  <si>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</si>
  <si>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</si>
  <si>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</si>
  <si>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</si>
  <si>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</si>
  <si>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</si>
  <si>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</si>
  <si>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</si>
  <si>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</si>
  <si>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</si>
  <si>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</si>
  <si>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</si>
  <si>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</si>
  <si>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</si>
  <si>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</si>
  <si>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HG 
Item No.</t>
  </si>
  <si>
    <t>HG
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</si>
  <si>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</si>
  <si>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</si>
  <si>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</si>
  <si>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</si>
  <si>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</si>
  <si>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</si>
  <si>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</si>
  <si>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</si>
  <si>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</si>
  <si>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</si>
  <si>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</si>
  <si>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</si>
  <si>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</si>
  <si>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</si>
  <si>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</si>
  <si>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</si>
  <si>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</si>
  <si>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</si>
  <si>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</si>
  <si>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</si>
  <si>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</si>
  <si>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</si>
  <si>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</si>
  <si>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</si>
  <si>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</si>
  <si>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</si>
  <si>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</si>
  <si>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</si>
  <si>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</si>
  <si>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</si>
  <si>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</si>
  <si>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</si>
  <si>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</si>
  <si>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</si>
  <si>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</si>
  <si>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</si>
  <si>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</si>
  <si>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</si>
  <si>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</si>
  <si>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</si>
  <si>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</si>
  <si>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</si>
  <si>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(USD)</t>
  </si>
  <si>
    <t>CAD Exchange Rate</t>
  </si>
  <si>
    <t>Canada Warehouse Quote (CAD)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</si>
  <si>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</si>
  <si>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</si>
  <si>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</si>
  <si>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</si>
  <si>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</si>
  <si>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</si>
  <si>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</si>
  <si>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</si>
  <si>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</si>
  <si>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</si>
  <si>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</si>
  <si>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Bath Rug</t>
  </si>
  <si>
    <t>Diamond Weave
UT147
Tub Mat</t>
  </si>
  <si>
    <t>TPE Tub Mat</t>
    <phoneticPr fontId="0" type="noConversion"/>
  </si>
  <si>
    <t>Tub Mat</t>
  </si>
  <si>
    <t>TPE</t>
  </si>
  <si>
    <t>15X26.8</t>
    <phoneticPr fontId="0" type="noConversion"/>
  </si>
  <si>
    <t xml:space="preserve"> Cream</t>
  </si>
  <si>
    <t>MT72-0776CA</t>
    <phoneticPr fontId="0" type="noConversion"/>
  </si>
  <si>
    <t>022164689709</t>
  </si>
  <si>
    <t>Piece</t>
  </si>
  <si>
    <t>Normal</t>
  </si>
  <si>
    <t>Rolled with bellyband , 12pcs per carton</t>
    <phoneticPr fontId="0" type="noConversion"/>
  </si>
  <si>
    <t>3924.90.0010</t>
  </si>
  <si>
    <t>GWI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</si>
</sst>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0.0%"/>
    <numFmt numFmtId="168" formatCode="_ &quot;￥&quot;* #,##0.00_ ;_ &quot;￥&quot;* \-#,##0.00_ ;_ &quot;￥&quot;* &quot;-&quot;??_ ;_ @_ "/>
    <numFmt numFmtId="169" formatCode="\$#,##0_);[Red]\(\$#,##0\)"/>
    <numFmt numFmtId="170" formatCode="[$$-409]#,##0.00;\-[$$-409]#,##0.00"/>
    <numFmt numFmtId="171" formatCode="_([$$-409]* #,##0.00_);_([$$-409]* \(#,##0.00\);_([$$-409]* &quot;-&quot;??_);_(@_)"/>
    <numFmt numFmtId="172" formatCode="0.00_);[Red]\(0.00\)"/>
  </numFmts>
  <fonts count="18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3"/>
      <charset val="134"/>
      <scheme val="minor"/>
    </font>
    <font>
      <sz val="11"/>
      <color indexed="8"/>
      <name val="Calibri"/>
      <family val="2"/>
    </font>
    <font>
      <sz val="11"/>
      <color rgb="FFFF0000"/>
      <name val="Aptos Narrow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11" fillId="0" borderId="0">
      <alignment vertical="center"/>
    </xf>
    <xf numFmtId="168" fontId="8" fillId="0" borderId="0" applyFont="0" applyFill="0" applyBorder="0" applyAlignment="0" applyProtection="0"/>
    <xf numFmtId="170" fontId="12" fillId="0" borderId="0">
      <alignment vertical="center"/>
    </xf>
    <xf numFmtId="9" fontId="1" fillId="0" borderId="0" applyFont="0" applyFill="0" applyBorder="0" applyAlignment="0" applyProtection="0"/>
    <xf numFmtId="171" fontId="4" fillId="0" borderId="0"/>
    <xf numFmtId="171" fontId="8" fillId="0" borderId="0"/>
    <xf numFmtId="170" fontId="16" fillId="12" borderId="0">
      <alignment horizontal="center" vertical="center"/>
    </xf>
    <xf numFmtId="170" fontId="17" fillId="0" borderId="0"/>
    <xf numFmtId="170" fontId="8" fillId="0" borderId="0"/>
    <xf numFmtId="170" fontId="8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6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4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4" fontId="5" fillId="5" borderId="1" xfId="2" applyNumberFormat="1" applyFont="1" applyFill="1" applyBorder="1" applyAlignment="1">
      <alignment wrapText="1"/>
    </xf>
    <xf numFmtId="164" fontId="6" fillId="0" borderId="1" xfId="2" applyNumberFormat="1" applyFont="1" applyBorder="1" applyAlignment="1">
      <alignment wrapText="1"/>
    </xf>
    <xf numFmtId="164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4" fontId="6" fillId="7" borderId="1" xfId="2" applyNumberFormat="1" applyFont="1" applyFill="1" applyBorder="1" applyAlignment="1">
      <alignment wrapText="1"/>
    </xf>
    <xf numFmtId="164" fontId="6" fillId="8" borderId="1" xfId="2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2" fontId="5" fillId="0" borderId="1" xfId="2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4" fillId="9" borderId="1" xfId="3" applyFont="1" applyFill="1" applyBorder="1" applyAlignment="1">
      <alignment horizontal="center" vertical="center"/>
    </xf>
    <xf numFmtId="0" fontId="4" fillId="9" borderId="1" xfId="4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4" fillId="10" borderId="1" xfId="1" applyFont="1" applyFill="1" applyBorder="1"/>
    <xf numFmtId="0" fontId="1" fillId="0" borderId="1" xfId="1" applyBorder="1" applyAlignment="1">
      <alignment wrapText="1"/>
    </xf>
    <xf numFmtId="164" fontId="10" fillId="0" borderId="1" xfId="1" applyNumberFormat="1" applyFont="1" applyBorder="1" applyAlignment="1">
      <alignment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7" fontId="4" fillId="0" borderId="1" xfId="5" applyNumberFormat="1" applyBorder="1" applyAlignment="1">
      <alignment horizontal="center" vertical="center" wrapText="1"/>
    </xf>
    <xf numFmtId="0" fontId="4" fillId="0" borderId="1" xfId="5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2" fontId="7" fillId="0" borderId="1" xfId="1" applyNumberFormat="1" applyFont="1" applyBorder="1" applyAlignment="1">
      <alignment vertical="center"/>
    </xf>
    <xf numFmtId="0" fontId="4" fillId="0" borderId="1" xfId="6" applyFont="1" applyBorder="1" applyAlignment="1">
      <alignment horizontal="center" vertical="center" wrapText="1"/>
    </xf>
    <xf numFmtId="166" fontId="7" fillId="11" borderId="1" xfId="1" applyNumberFormat="1" applyFont="1" applyFill="1" applyBorder="1" applyAlignment="1">
      <alignment vertical="center"/>
    </xf>
    <xf numFmtId="1" fontId="7" fillId="11" borderId="1" xfId="1" applyNumberFormat="1" applyFont="1" applyFill="1" applyBorder="1" applyAlignment="1">
      <alignment vertical="center"/>
    </xf>
    <xf numFmtId="169" fontId="6" fillId="0" borderId="1" xfId="7" applyNumberFormat="1" applyFont="1" applyFill="1" applyBorder="1" applyAlignment="1">
      <alignment horizontal="center" vertical="center"/>
    </xf>
    <xf numFmtId="164" fontId="7" fillId="11" borderId="1" xfId="1" applyNumberFormat="1" applyFont="1" applyFill="1" applyBorder="1" applyAlignment="1">
      <alignment vertical="center"/>
    </xf>
    <xf numFmtId="170" fontId="13" fillId="0" borderId="1" xfId="8" applyFont="1" applyBorder="1">
      <alignment vertical="center"/>
    </xf>
    <xf numFmtId="10" fontId="13" fillId="0" borderId="1" xfId="8" applyNumberFormat="1" applyFont="1" applyBorder="1" applyAlignment="1">
      <alignment horizontal="right" vertical="center"/>
    </xf>
    <xf numFmtId="10" fontId="7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0" fontId="7" fillId="11" borderId="1" xfId="9" applyNumberFormat="1" applyFont="1" applyFill="1" applyBorder="1" applyAlignment="1">
      <alignment vertical="center"/>
    </xf>
    <xf numFmtId="164" fontId="14" fillId="5" borderId="1" xfId="10" applyNumberFormat="1" applyFont="1" applyFill="1" applyBorder="1" applyAlignment="1">
      <alignment horizontal="center" vertical="center" wrapText="1"/>
    </xf>
    <xf numFmtId="2" fontId="15" fillId="8" borderId="1" xfId="10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172" fontId="4" fillId="9" borderId="1" xfId="5" applyNumberFormat="1" applyFill="1" applyBorder="1" applyAlignment="1">
      <alignment horizontal="center" vertical="center" wrapText="1"/>
    </xf>
    <xf numFmtId="2" fontId="7" fillId="11" borderId="1" xfId="1" applyNumberFormat="1" applyFont="1" applyFill="1" applyBorder="1" applyAlignment="1">
      <alignment vertical="center"/>
    </xf>
    <xf numFmtId="2" fontId="7" fillId="0" borderId="1" xfId="1" applyNumberFormat="1" applyFont="1" applyBorder="1" applyAlignment="1">
      <alignment vertical="center" wrapText="1"/>
    </xf>
    <xf numFmtId="0" fontId="1" fillId="0" borderId="0" xfId="1" applyAlignment="1">
      <alignment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17">
    <cellStyle name="Comma 2" xfId="16" xr:uid="{FD3C48FB-F345-40CB-B7BD-81FF72688415}"/>
    <cellStyle name="Currency 15" xfId="7" xr:uid="{3DC1FF0E-30B1-4FF3-89D2-AD1ACFAE2192}"/>
    <cellStyle name="Normal" xfId="0" builtinId="0"/>
    <cellStyle name="Normal 2" xfId="1" xr:uid="{81771C16-9E15-4A2B-92F7-1667AAA1A4A0}"/>
    <cellStyle name="Normal 2 18 2" xfId="2" xr:uid="{9E25AD69-A42E-4C9C-8D4C-97208673580D}"/>
    <cellStyle name="Normal 2 2" xfId="15" xr:uid="{4E1E9659-120F-4C49-A53B-DA6CB68DEDA6}"/>
    <cellStyle name="Normal 2 2 2" xfId="11" xr:uid="{27A27642-170D-4BC9-ADF7-82BF74BCA194}"/>
    <cellStyle name="Normal 2 31 2 2" xfId="4" xr:uid="{33040982-E832-4295-A1C4-26764D27FFF7}"/>
    <cellStyle name="Normal 3" xfId="8" xr:uid="{922E0114-054D-4269-BA4A-E18B14FBE23D}"/>
    <cellStyle name="Normal 68" xfId="3" xr:uid="{1BFCA346-F6C2-4FE2-B8DC-5CE89700EB58}"/>
    <cellStyle name="Percent 2" xfId="9" xr:uid="{04200518-225D-49FD-9AF5-065ED133C64B}"/>
    <cellStyle name="S4" xfId="12" xr:uid="{157EEC7F-3138-4BBF-BD0F-1BFAA69476FF}"/>
    <cellStyle name="Style 1 2 2" xfId="10" xr:uid="{FDC89500-D0ED-4F1D-B05D-0D59951AD104}"/>
    <cellStyle name="常规 9" xfId="6" xr:uid="{286DF7F9-6119-4326-B809-C8A9A3084BE1}"/>
    <cellStyle name="常规_quotation-Mercury  3.22.2011 (for BBB)_BBB Spring 12 Styleout Belize - Heather 102111" xfId="14" xr:uid="{437DE978-C218-4F3C-86BE-21D9F9CAE187}"/>
    <cellStyle name="样式 1" xfId="13" xr:uid="{4124EF6A-9A4C-4940-A63B-676205D477D0}"/>
    <cellStyle name="样式 1 3" xfId="5" xr:uid="{CE4CFE23-1D79-4883-8357-CCB88DE7E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TJX%20Canada%20Tub%20Mat%20Domestic%20Program%20-%20Commitement%20Sheet%2020251205.xlsx" TargetMode="External"/><Relationship Id="rId1" Type="http://schemas.openxmlformats.org/officeDocument/2006/relationships/externalLinkPath" Target="/Users/heather.zhu/AppData/Local/Microsoft/Windows/INetCache/Content.Outlook/5L2W049N/TJX%20Canada%20Tub%20Mat%20Domestic%20Program%20-%20Commitement%20Sheet%202025120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Merchandising\Kidsworld\!Infant-Toddler%20Hardlines\BUY%20PLANS\CAT.%2094%20Carriers\Cat.%2094%20---%20January%202007%20Approv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Merchandising\Kidsworld\!Infant-Toddler%20Hardlines\BUY%20PLANS\CAT.%2094%20Carriers\EXIT%20STRATEGY%207.8.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Merchandising\Kidsworld\!Infant-Toddler%20Hardlines\scott%20fryzel\mid%20year%20updates\category%208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ILES\Business\Sears\Item%20Setup\Copy%20of%20Fall%202011%20JLA%20Better%20Shower%20Curtains%20DISPLAY%20Exploding%20Assortment%20Spec%20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ple sent to Canada"/>
      <sheetName val="HG Orders"/>
      <sheetName val="Sales"/>
      <sheetName val="Nancy 12.5"/>
      <sheetName val="Sales 12.5"/>
      <sheetName val="Commitment"/>
      <sheetName val="Item - FINAL"/>
      <sheetName val="Domestic Quote"/>
      <sheetName val="Previous Order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8B30-E250-4CAF-9E4E-0001370A42ED}">
  <dimension ref="A1:BT3"/>
  <sheetViews>
    <sheetView tabSelected="1" zoomScale="74" zoomScaleNormal="74" workbookViewId="0">
      <selection activeCell="B7" sqref="B7"/>
    </sheetView>
  </sheetViews>
  <sheetFormatPr defaultColWidth="9.1796875" defaultRowHeight="14.5"/>
  <cols>
    <col min="1" max="1" width="10.1796875" style="1" customWidth="1"/>
    <col min="2" max="2" width="32.54296875" style="2" customWidth="1"/>
    <col min="3" max="3" width="17.7265625" style="2" customWidth="1"/>
    <col min="4" max="4" width="16.54296875" style="2" customWidth="1"/>
    <col min="5" max="5" width="17.453125" style="2" customWidth="1"/>
    <col min="6" max="6" width="11.26953125" style="2" customWidth="1"/>
    <col min="7" max="7" width="9.1796875" style="2" customWidth="1"/>
    <col min="8" max="9" width="12.1796875" style="2" customWidth="1"/>
    <col min="10" max="10" width="8.54296875" style="2" customWidth="1"/>
    <col min="11" max="11" width="8.453125" style="3" customWidth="1"/>
    <col min="12" max="12" width="16.1796875" style="2" customWidth="1"/>
    <col min="13" max="15" width="10.81640625" style="2" customWidth="1"/>
    <col min="16" max="16" width="15.7265625" style="2" customWidth="1"/>
    <col min="17" max="17" width="18.26953125" style="2" customWidth="1"/>
    <col min="18" max="18" width="10.81640625" style="2" customWidth="1"/>
    <col min="19" max="20" width="10.81640625" style="4" customWidth="1"/>
    <col min="21" max="21" width="9.453125" style="2" customWidth="1"/>
    <col min="22" max="22" width="15.26953125" style="2" customWidth="1"/>
    <col min="23" max="23" width="8.1796875" style="67" customWidth="1"/>
    <col min="24" max="24" width="8.7265625" style="67" customWidth="1"/>
    <col min="25" max="25" width="8.54296875" style="67" customWidth="1"/>
    <col min="26" max="26" width="8.1796875" style="67" customWidth="1"/>
    <col min="27" max="27" width="8.7265625" style="67" customWidth="1"/>
    <col min="28" max="28" width="7.1796875" style="67" customWidth="1"/>
    <col min="29" max="29" width="9" style="6" customWidth="1"/>
    <col min="30" max="30" width="6.26953125" style="68" customWidth="1"/>
    <col min="31" max="31" width="10" style="69" customWidth="1"/>
    <col min="32" max="32" width="10" style="6" customWidth="1"/>
    <col min="33" max="33" width="9.81640625" style="68" customWidth="1"/>
    <col min="34" max="34" width="7.81640625" style="2" customWidth="1"/>
    <col min="35" max="35" width="8.81640625" style="4" customWidth="1"/>
    <col min="36" max="36" width="15.1796875" style="2" customWidth="1"/>
    <col min="37" max="37" width="8.453125" style="5" customWidth="1"/>
    <col min="38" max="38" width="9" style="4" customWidth="1"/>
    <col min="39" max="39" width="8.453125" style="4" customWidth="1"/>
    <col min="40" max="40" width="7.81640625" style="5" customWidth="1"/>
    <col min="41" max="41" width="5.81640625" style="4" customWidth="1"/>
    <col min="42" max="42" width="8.1796875" style="5" customWidth="1"/>
    <col min="43" max="43" width="9.26953125" style="4" customWidth="1"/>
    <col min="44" max="44" width="8.1796875" style="5" customWidth="1"/>
    <col min="45" max="45" width="9.26953125" style="4" customWidth="1"/>
    <col min="46" max="46" width="7.81640625" style="4" customWidth="1"/>
    <col min="47" max="47" width="8.1796875" style="5" customWidth="1"/>
    <col min="48" max="49" width="9.26953125" style="4" customWidth="1"/>
    <col min="50" max="50" width="11.54296875" style="5" customWidth="1"/>
    <col min="51" max="51" width="10.81640625" style="4" customWidth="1"/>
    <col min="52" max="52" width="9.26953125" style="4" customWidth="1"/>
    <col min="53" max="53" width="11.54296875" style="5" customWidth="1"/>
    <col min="54" max="54" width="10.81640625" style="4" customWidth="1"/>
    <col min="55" max="55" width="11.54296875" style="5" customWidth="1"/>
    <col min="56" max="56" width="10.81640625" style="4" customWidth="1"/>
    <col min="57" max="57" width="7.81640625" style="4" customWidth="1"/>
    <col min="58" max="58" width="9.54296875" style="4" customWidth="1"/>
    <col min="59" max="59" width="7.7265625" style="4" customWidth="1"/>
    <col min="60" max="62" width="12.1796875" style="4" customWidth="1"/>
    <col min="63" max="63" width="9.1796875" style="2" customWidth="1"/>
    <col min="64" max="64" width="9.1796875" style="2"/>
    <col min="65" max="65" width="10.1796875" style="4" customWidth="1"/>
    <col min="66" max="66" width="9.1796875" style="2"/>
    <col min="67" max="67" width="15.1796875" style="4" customWidth="1"/>
    <col min="68" max="68" width="14.7265625" style="4" customWidth="1"/>
    <col min="69" max="69" width="11.81640625" style="4" customWidth="1"/>
    <col min="70" max="70" width="9.1796875" style="2"/>
    <col min="71" max="71" width="9.1796875" style="6"/>
    <col min="72" max="16384" width="9.1796875" style="2"/>
  </cols>
  <sheetData>
    <row r="1" spans="1:72" ht="68.150000000000006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7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3" t="s">
        <v>43</v>
      </c>
      <c r="AS1" s="22" t="s">
        <v>44</v>
      </c>
      <c r="AT1" s="25" t="s">
        <v>45</v>
      </c>
      <c r="AU1" s="23" t="s">
        <v>46</v>
      </c>
      <c r="AV1" s="22" t="s">
        <v>47</v>
      </c>
      <c r="AW1" s="25" t="s">
        <v>48</v>
      </c>
      <c r="AX1" s="23" t="s">
        <v>49</v>
      </c>
      <c r="AY1" s="22" t="s">
        <v>50</v>
      </c>
      <c r="AZ1" s="25" t="s">
        <v>51</v>
      </c>
      <c r="BA1" s="23" t="s">
        <v>52</v>
      </c>
      <c r="BB1" s="22" t="s">
        <v>53</v>
      </c>
      <c r="BC1" s="23" t="s">
        <v>54</v>
      </c>
      <c r="BD1" s="22" t="s">
        <v>55</v>
      </c>
      <c r="BE1" s="22" t="s">
        <v>56</v>
      </c>
      <c r="BF1" s="26" t="s">
        <v>57</v>
      </c>
      <c r="BG1" s="27" t="s">
        <v>58</v>
      </c>
      <c r="BH1" s="28" t="s">
        <v>59</v>
      </c>
      <c r="BI1" s="29" t="s">
        <v>60</v>
      </c>
      <c r="BJ1" s="28" t="s">
        <v>61</v>
      </c>
      <c r="BK1" s="30" t="s">
        <v>62</v>
      </c>
      <c r="BL1" s="27" t="s">
        <v>63</v>
      </c>
      <c r="BM1" s="31" t="s">
        <v>64</v>
      </c>
      <c r="BN1" s="7" t="s">
        <v>65</v>
      </c>
      <c r="BO1" s="22" t="s">
        <v>66</v>
      </c>
      <c r="BP1" s="22" t="s">
        <v>67</v>
      </c>
      <c r="BQ1" s="22" t="s">
        <v>68</v>
      </c>
      <c r="BR1" s="32" t="s">
        <v>69</v>
      </c>
      <c r="BS1" s="33" t="s">
        <v>70</v>
      </c>
    </row>
    <row r="2" spans="1:72" s="66" customFormat="1" ht="90" customHeight="1">
      <c r="A2" s="34">
        <v>1</v>
      </c>
      <c r="B2" s="35"/>
      <c r="C2" s="35"/>
      <c r="D2" s="36" t="s">
        <v>71</v>
      </c>
      <c r="E2" s="37" t="s">
        <v>72</v>
      </c>
      <c r="F2" s="37" t="s">
        <v>73</v>
      </c>
      <c r="G2" s="38" t="s">
        <v>74</v>
      </c>
      <c r="H2" s="37" t="s">
        <v>75</v>
      </c>
      <c r="I2" s="37" t="s">
        <v>76</v>
      </c>
      <c r="J2" s="39" t="s">
        <v>77</v>
      </c>
      <c r="K2" s="39" t="s">
        <v>77</v>
      </c>
      <c r="L2" s="40" t="s">
        <v>78</v>
      </c>
      <c r="M2" s="41" t="s">
        <v>79</v>
      </c>
      <c r="N2" s="35"/>
      <c r="O2" s="35"/>
      <c r="P2" s="42" t="s">
        <v>80</v>
      </c>
      <c r="Q2" s="43" t="s">
        <v>81</v>
      </c>
      <c r="R2" s="37" t="s">
        <v>82</v>
      </c>
      <c r="S2" s="44">
        <v>1.2</v>
      </c>
      <c r="T2" s="45">
        <v>1.23</v>
      </c>
      <c r="U2" s="37" t="s">
        <v>83</v>
      </c>
      <c r="V2" s="46" t="s">
        <v>84</v>
      </c>
      <c r="W2" s="47">
        <v>43</v>
      </c>
      <c r="X2" s="48">
        <v>32</v>
      </c>
      <c r="Y2" s="48">
        <v>24.5</v>
      </c>
      <c r="Z2" s="47">
        <v>43</v>
      </c>
      <c r="AA2" s="48">
        <v>32</v>
      </c>
      <c r="AB2" s="48">
        <v>24.5</v>
      </c>
      <c r="AC2" s="49">
        <v>8</v>
      </c>
      <c r="AD2" s="50">
        <v>12</v>
      </c>
      <c r="AE2" s="51">
        <f t="shared" ref="AE2" si="0">IF(Z2="","",Z2*AA2*AB2/1000000)</f>
        <v>3.4000000000000002E-2</v>
      </c>
      <c r="AF2" s="49">
        <v>63</v>
      </c>
      <c r="AG2" s="52">
        <f t="shared" ref="AG2" si="1">IF(AD2="","",AF2/AE2*AD2)</f>
        <v>22235</v>
      </c>
      <c r="AH2" s="53">
        <v>5400</v>
      </c>
      <c r="AI2" s="54">
        <f t="shared" ref="AI2" si="2">IF(ISERROR(AH2/AG2),"",AH2/AG2)</f>
        <v>0.24</v>
      </c>
      <c r="AJ2" s="55" t="s">
        <v>85</v>
      </c>
      <c r="AK2" s="56">
        <v>6.5000000000000002E-2</v>
      </c>
      <c r="AL2" s="54">
        <f t="shared" ref="AL2" si="3">IF(ISERROR(T2*AK2),"",T2*AK2)</f>
        <v>0.08</v>
      </c>
      <c r="AM2" s="54">
        <f t="shared" ref="AM2" si="4">IF(ISERROR(T2+AI2+AL2),"",T2+AI2+AL2)</f>
        <v>1.55</v>
      </c>
      <c r="AN2" s="57">
        <v>0</v>
      </c>
      <c r="AO2" s="54">
        <f t="shared" ref="AO2" si="5">IF(ISERROR(BH2*AN2),"",BH2*AN2)</f>
        <v>0</v>
      </c>
      <c r="AP2" s="57">
        <v>0.05</v>
      </c>
      <c r="AQ2" s="54">
        <f t="shared" ref="AQ2" si="6">IF(ISERROR(BH2*AP2),"",BH2*AP2)</f>
        <v>0.12</v>
      </c>
      <c r="AR2" s="57">
        <v>0</v>
      </c>
      <c r="AS2" s="54">
        <f t="shared" ref="AS2" si="7">IF(ISERROR(BH2*AR2),"",BH2*AR2)</f>
        <v>0</v>
      </c>
      <c r="AT2" s="58">
        <v>0</v>
      </c>
      <c r="AU2" s="57">
        <v>0</v>
      </c>
      <c r="AV2" s="54">
        <f t="shared" ref="AV2" si="8">IF(ISERROR(BH2*AU2),"",BH2*AU2)</f>
        <v>0</v>
      </c>
      <c r="AW2" s="58">
        <v>0</v>
      </c>
      <c r="AX2" s="57">
        <v>0</v>
      </c>
      <c r="AY2" s="54">
        <f t="shared" ref="AY2" si="9">IF(ISERROR(BH2*AX2),"",BH2*AX2)</f>
        <v>0</v>
      </c>
      <c r="AZ2" s="58">
        <v>0</v>
      </c>
      <c r="BA2" s="57">
        <v>0</v>
      </c>
      <c r="BB2" s="54">
        <f t="shared" ref="BB2" si="10">IF(ISERROR(BH2*BA2),"",BH2*BA2)</f>
        <v>0</v>
      </c>
      <c r="BC2" s="57">
        <v>0.08</v>
      </c>
      <c r="BD2" s="54">
        <f t="shared" ref="BD2" si="11">IF(ISERROR(BH2*BC2),"",BH2*BC2)</f>
        <v>0.18</v>
      </c>
      <c r="BE2" s="54">
        <f t="shared" ref="BE2" si="12">IF(ISERROR(AO2+AQ2+AS2+AV2+AY2+BB2+BD2),"",AO2+AQ2+AS2+AV2+AY2+BB2+BD2)</f>
        <v>0.3</v>
      </c>
      <c r="BF2" s="54">
        <f t="shared" ref="BF2" si="13">IF(ISERROR(AM2+BE2),"",AM2+BE2)</f>
        <v>1.85</v>
      </c>
      <c r="BG2" s="59">
        <f t="shared" ref="BG2" si="14">IF(ISERROR((BH2-BF2)/BH2),"",(BH2-BF2)/BH2)</f>
        <v>0.19570000000000001</v>
      </c>
      <c r="BH2" s="60">
        <v>2.2999999999999998</v>
      </c>
      <c r="BI2" s="61">
        <v>1.4</v>
      </c>
      <c r="BJ2" s="60">
        <f>BI2*BH2</f>
        <v>3.22</v>
      </c>
      <c r="BK2" s="62">
        <v>6.99</v>
      </c>
      <c r="BL2" s="59">
        <f t="shared" ref="BL2" si="15">IF(ISERROR((BK2-BH2)/BK2),"",(BK2-BH2)/BK2)</f>
        <v>0.67100000000000004</v>
      </c>
      <c r="BM2" s="62"/>
      <c r="BN2" s="63">
        <v>3000</v>
      </c>
      <c r="BO2" s="54">
        <f t="shared" ref="BO2" si="16">IF(ISERROR(BF2*BN2),"",BF2*BN2)</f>
        <v>5550</v>
      </c>
      <c r="BP2" s="54">
        <f t="shared" ref="BP2" si="17">IF(ISERROR(BH2*BN2),"",BH2*BN2)</f>
        <v>6900</v>
      </c>
      <c r="BQ2" s="54">
        <f t="shared" ref="BQ2" si="18">IF(ISERROR(BK2*BN2),"",BK2*BN2)</f>
        <v>20970</v>
      </c>
      <c r="BR2" s="64">
        <f t="shared" ref="BR2" si="19">IF(W2="","",W2*X2*Y2/1000000/AD2*BN2)</f>
        <v>8.43</v>
      </c>
      <c r="BS2" s="65"/>
      <c r="BT2" s="39" t="s">
        <v>86</v>
      </c>
    </row>
    <row r="3" spans="1:72" s="6" customFormat="1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4"/>
      <c r="T3" s="4"/>
      <c r="U3" s="2"/>
      <c r="V3" s="2"/>
      <c r="W3" s="67"/>
      <c r="X3" s="67"/>
      <c r="Y3" s="67"/>
      <c r="Z3" s="67"/>
      <c r="AA3" s="67"/>
      <c r="AB3" s="67"/>
      <c r="AD3" s="68"/>
      <c r="AE3" s="69"/>
      <c r="AG3" s="68"/>
      <c r="AH3" s="2"/>
      <c r="AI3" s="4"/>
      <c r="AJ3" s="2"/>
      <c r="AK3" s="5"/>
      <c r="AL3" s="4"/>
      <c r="AM3" s="4"/>
      <c r="AN3" s="5"/>
      <c r="AO3" s="4"/>
      <c r="AP3" s="5"/>
      <c r="AQ3" s="4"/>
      <c r="AR3" s="5"/>
      <c r="AS3" s="4"/>
      <c r="AT3" s="4"/>
      <c r="AU3" s="5"/>
      <c r="AV3" s="4"/>
      <c r="AW3" s="4"/>
      <c r="AX3" s="5"/>
      <c r="AY3" s="4"/>
      <c r="AZ3" s="4"/>
      <c r="BA3" s="5"/>
      <c r="BB3" s="4"/>
      <c r="BC3" s="5"/>
      <c r="BD3" s="4"/>
      <c r="BE3" s="4"/>
      <c r="BF3" s="4"/>
      <c r="BG3" s="5"/>
      <c r="BH3" s="4"/>
      <c r="BI3" s="4"/>
      <c r="BJ3" s="4"/>
      <c r="BK3" s="4"/>
      <c r="BL3" s="5"/>
      <c r="BM3" s="4"/>
      <c r="BN3" s="68"/>
      <c r="BO3" s="4"/>
      <c r="BP3" s="4"/>
      <c r="BQ3" s="4"/>
      <c r="BR3" s="2"/>
      <c r="BT3" s="2"/>
    </row>
  </sheetData>
  <sheetProtection insertRows="0" deleteRows="0" sort="0"/>
  <protectedRanges>
    <protectedRange sqref="AW3:BB207" name="Range1_7"/>
    <protectedRange sqref="K3:K248" name="Range1_1_1"/>
    <protectedRange sqref="O3:O243" name="Range1_8"/>
    <protectedRange sqref="BM3:BM243" name="Range1_9"/>
    <protectedRange sqref="AE2:AG2 AI2 BR2 BC2:BG2 AL2:AO2 BK2:BL2 A2:C2 E2:F2 H2:I2 AT2:AV2 Q2:U2 N2" name="Range1_10"/>
    <protectedRange sqref="AC2" name="Range1_2_1"/>
    <protectedRange sqref="AP2:AS2" name="Range1_1_2"/>
    <protectedRange sqref="AW2:BB2" name="Range1_7_1"/>
    <protectedRange sqref="O2" name="Range1_8_1"/>
    <protectedRange sqref="BM2" name="Range1_9_1"/>
    <protectedRange sqref="AK2" name="Range1_4_1"/>
  </protectedRange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2025-12-10T23:49:47Z</dcterms:created>
  <dcterms:modified xsi:type="dcterms:W3CDTF">2025-12-10T23:52:22Z</dcterms:modified>
</cp:coreProperties>
</file>