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C31BB0C-2253-40C5-903E-89F49360D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" i="5" l="1"/>
  <c r="AR4" i="5"/>
  <c r="AO4" i="5"/>
  <c r="AL4" i="5"/>
  <c r="AD4" i="5"/>
  <c r="AE4" i="5" s="1"/>
  <c r="AG4" i="5" s="1"/>
  <c r="U4" i="5"/>
  <c r="V4" i="5" s="1"/>
  <c r="AY3" i="5"/>
  <c r="AR3" i="5"/>
  <c r="AO3" i="5"/>
  <c r="AL3" i="5"/>
  <c r="AD3" i="5"/>
  <c r="AE3" i="5" s="1"/>
  <c r="AG3" i="5" s="1"/>
  <c r="U3" i="5"/>
  <c r="V3" i="5" s="1"/>
  <c r="AR2" i="5"/>
  <c r="AO2" i="5"/>
  <c r="AS4" i="5" l="1"/>
  <c r="AS3" i="5"/>
  <c r="AJ4" i="5"/>
  <c r="AT4" i="5"/>
  <c r="AJ3" i="5"/>
  <c r="AT3" i="5"/>
  <c r="AL2" i="5"/>
  <c r="AS2" i="5" s="1"/>
  <c r="AY2" i="5"/>
  <c r="AD2" i="5"/>
  <c r="AE2" i="5" s="1"/>
  <c r="AG2" i="5" s="1"/>
  <c r="U2" i="5"/>
  <c r="V2" i="5" s="1"/>
  <c r="AJ2" i="5" s="1"/>
  <c r="AX4" i="5" l="1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<sst xmlns="http://schemas.openxmlformats.org/spreadsheetml/2006/main" count="84" uniqueCount="67">
  <si>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</si>
  <si>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</si>
  <si>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</si>
  <si>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</si>
  <si>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</si>
  <si>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</si>
  <si>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</si>
  <si>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</si>
  <si>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</si>
  <si>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</si>
  <si>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</si>
  <si>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</si>
  <si>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</si>
  <si>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</si>
  <si>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</si>
  <si>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</si>
  <si>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</si>
  <si>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</si>
  <si>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</si>
  <si>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</si>
  <si>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</si>
  <si>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</si>
  <si>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</si>
  <si>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</si>
  <si>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</si>
  <si>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</si>
  <si>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</si>
  <si>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</si>
  <si>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</si>
  <si>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</si>
  <si>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</si>
  <si>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</si>
  <si>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</si>
  <si>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</si>
  <si>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</si>
  <si>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</si>
  <si>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</si>
  <si>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</si>
  <si>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</si>
  <si>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</si>
  <si>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</si>
  <si>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</si>
  <si>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</si>
  <si>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</si>
  <si>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</si>
  <si>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</si>
  <si>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</si>
  <si>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</si>
  <si>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</si>
  <si>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</si>
  <si>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</si>
  <si>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</si>
  <si>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</si>
  <si>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</si>
  <si>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</si>
  <si>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100% polyester</t>
    <phoneticPr fontId="68" type="noConversion"/>
  </si>
  <si>
    <t>5pc Comf Set</t>
    <phoneticPr fontId="68" type="noConversion"/>
  </si>
  <si>
    <r>
      <t>Comforter  front and pillow sham front:98% polyester, 2% spandex tufted jacquard
comforter back / pillow sham back/
85 gsm microfiber printed
Fitted sheet set: 85 gsm solid microfiber
shaped cushion, 100% polyester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 - Back: need to be printed same as photo - Fitted sheet need to match the base color of the front </t>
    </r>
    <phoneticPr fontId="68" type="noConversion"/>
  </si>
  <si>
    <t>Blue</t>
    <phoneticPr fontId="68" type="noConversion"/>
  </si>
  <si>
    <t>Multi</t>
    <phoneticPr fontId="68" type="noConversion"/>
  </si>
  <si>
    <t>Cosmos</t>
    <phoneticPr fontId="68" type="noConversion"/>
  </si>
  <si>
    <t>Rio</t>
    <phoneticPr fontId="68" type="noConversion"/>
  </si>
  <si>
    <t>Pink</t>
    <phoneticPr fontId="68" type="noConversion"/>
  </si>
  <si>
    <t>WL10-359</t>
  </si>
  <si>
    <t>WL10-360</t>
  </si>
  <si>
    <t>WL10-361</t>
  </si>
  <si>
    <t>T comf: 180Wx228 Lcm (1) 51x76 cm (1) pillow sham  51x76cm (1) pillowcase120x200+35cm (1) fitted sheet40x40 cm(1) cushion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</si>
</sst>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 applyAlignment="1"/>
    <xf numFmtId="0" fontId="3" fillId="0" borderId="1" xfId="0" applyFont="1" applyBorder="1" applyAlignment="1"/>
    <xf numFmtId="0" fontId="4" fillId="5" borderId="1" xfId="0" applyFont="1" applyFill="1" applyBorder="1" applyAlignment="1">
      <alignment horizontal="left" vertical="center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4"/>
  <sheetViews>
    <sheetView tabSelected="1" workbookViewId="0">
      <selection activeCell="E3" sqref="E3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162.710937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60</v>
      </c>
      <c r="H2" s="29" t="s">
        <v>56</v>
      </c>
      <c r="I2" s="29" t="s">
        <v>54</v>
      </c>
      <c r="J2" s="49" t="s">
        <v>57</v>
      </c>
      <c r="K2" s="49" t="s">
        <v>55</v>
      </c>
      <c r="L2" s="50" t="s">
        <v>66</v>
      </c>
      <c r="M2" s="29" t="s">
        <v>58</v>
      </c>
      <c r="N2" s="29"/>
      <c r="O2" s="29"/>
      <c r="P2" s="51" t="s">
        <v>63</v>
      </c>
      <c r="Q2" s="29"/>
      <c r="R2" s="29" t="s">
        <v>44</v>
      </c>
      <c r="S2" s="30">
        <v>168</v>
      </c>
      <c r="T2" s="42">
        <v>8</v>
      </c>
      <c r="U2" s="32">
        <f t="shared" ref="U2:U4" si="0">IF(ISERROR(S2/T2),"",S2/T2)</f>
        <v>21</v>
      </c>
      <c r="V2" s="33">
        <f t="shared" ref="V2" si="1">U2</f>
        <v>21</v>
      </c>
      <c r="W2" s="48"/>
      <c r="X2" s="29" t="s">
        <v>3</v>
      </c>
      <c r="Y2" s="42">
        <v>57</v>
      </c>
      <c r="Z2" s="42">
        <v>52</v>
      </c>
      <c r="AA2" s="42">
        <v>52</v>
      </c>
      <c r="AB2" s="31">
        <v>2</v>
      </c>
      <c r="AC2" s="10">
        <v>2</v>
      </c>
      <c r="AD2" s="45">
        <f t="shared" ref="AD2:AD4" si="2">IF(Y2="","",Y2*Z2*AA2/1000000)</f>
        <v>0.154</v>
      </c>
      <c r="AE2" s="34">
        <f t="shared" ref="AE2:AE4" si="3">IF(AC2="","",65/AD2*AC2)</f>
        <v>844</v>
      </c>
      <c r="AF2" s="29">
        <v>3500</v>
      </c>
      <c r="AG2" s="35">
        <f t="shared" ref="AG2:AG4" si="4">IF(ISERROR(AF2/AE2),"",AF2/AE2)</f>
        <v>4.1500000000000004</v>
      </c>
      <c r="AH2" s="29"/>
      <c r="AI2" s="36">
        <v>0</v>
      </c>
      <c r="AJ2" s="35">
        <f t="shared" ref="AJ2:AJ4" si="5">IF(ISERROR(V2*AI2),"",V2*AI2)</f>
        <v>0</v>
      </c>
      <c r="AK2" s="36">
        <v>0</v>
      </c>
      <c r="AL2" s="35">
        <f t="shared" ref="AL2" si="6">IF(ISERROR(AV2*AK2),"",AV2*AK2)</f>
        <v>0</v>
      </c>
      <c r="AM2" s="29"/>
      <c r="AN2" s="36">
        <v>0</v>
      </c>
      <c r="AO2" s="35">
        <f t="shared" ref="AO2:AO4" si="7">IF(ISERROR(AV2*AN2),"",AV2*AN2)</f>
        <v>0</v>
      </c>
      <c r="AP2" s="29"/>
      <c r="AQ2" s="36"/>
      <c r="AR2" s="35">
        <f t="shared" ref="AR2:AR4" si="8">IF(ISERROR(AV2*AQ2),"",AV2*AQ2)</f>
        <v>0</v>
      </c>
      <c r="AS2" s="35">
        <f t="shared" ref="AS2:AS4" si="9">IF(ISERROR(AL2+AO2+AR2),"",AL2+AO2+AR2)</f>
        <v>0</v>
      </c>
      <c r="AT2" s="35">
        <f t="shared" ref="AT2" si="10">IF(ISERROR(V2+AS2),"",V2+AS2)</f>
        <v>21</v>
      </c>
      <c r="AU2" s="37">
        <f t="shared" ref="AU2:AU4" si="11">IF(ISERROR((AV2-AT2)/AV2),"",(AV2-AT2)/AV2)</f>
        <v>0.21729999999999999</v>
      </c>
      <c r="AV2" s="9">
        <v>26.83</v>
      </c>
      <c r="AW2" s="10">
        <v>180</v>
      </c>
      <c r="AX2" s="35">
        <f t="shared" ref="AX2" si="12">IF(ISERROR(AT2*AW2),"",AT2*AW2)</f>
        <v>3780</v>
      </c>
      <c r="AY2" s="35">
        <f t="shared" ref="AY2" si="13">IF(ISERROR(AV2*AW2),"",AV2*AW2)</f>
        <v>4829.3999999999996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61</v>
      </c>
      <c r="H3" s="29" t="s">
        <v>56</v>
      </c>
      <c r="I3" s="29" t="s">
        <v>54</v>
      </c>
      <c r="J3" s="49" t="s">
        <v>57</v>
      </c>
      <c r="K3" s="49" t="s">
        <v>55</v>
      </c>
      <c r="L3" s="50" t="s">
        <v>66</v>
      </c>
      <c r="M3" s="29" t="s">
        <v>59</v>
      </c>
      <c r="N3" s="29"/>
      <c r="O3" s="29"/>
      <c r="P3" s="51" t="s">
        <v>64</v>
      </c>
      <c r="Q3" s="29"/>
      <c r="R3" s="29" t="s">
        <v>44</v>
      </c>
      <c r="S3" s="30">
        <v>168</v>
      </c>
      <c r="T3" s="42">
        <v>8</v>
      </c>
      <c r="U3" s="32">
        <f t="shared" si="0"/>
        <v>21</v>
      </c>
      <c r="V3" s="33">
        <f t="shared" ref="V3" si="14">U3</f>
        <v>21</v>
      </c>
      <c r="W3" s="48"/>
      <c r="X3" s="29" t="s">
        <v>3</v>
      </c>
      <c r="Y3" s="42">
        <v>57</v>
      </c>
      <c r="Z3" s="42">
        <v>52</v>
      </c>
      <c r="AA3" s="42">
        <v>52</v>
      </c>
      <c r="AB3" s="31">
        <v>2</v>
      </c>
      <c r="AC3" s="10">
        <v>2</v>
      </c>
      <c r="AD3" s="45">
        <f t="shared" si="2"/>
        <v>0.154</v>
      </c>
      <c r="AE3" s="34">
        <f t="shared" si="3"/>
        <v>844</v>
      </c>
      <c r="AF3" s="29">
        <v>3500</v>
      </c>
      <c r="AG3" s="35">
        <f t="shared" si="4"/>
        <v>4.1500000000000004</v>
      </c>
      <c r="AH3" s="29"/>
      <c r="AI3" s="36">
        <v>0</v>
      </c>
      <c r="AJ3" s="35">
        <f t="shared" si="5"/>
        <v>0</v>
      </c>
      <c r="AK3" s="36">
        <v>0</v>
      </c>
      <c r="AL3" s="35">
        <f t="shared" ref="AL3" si="15">IF(ISERROR(AV3*AK3),"",AV3*AK3)</f>
        <v>0</v>
      </c>
      <c r="AM3" s="29"/>
      <c r="AN3" s="36">
        <v>0</v>
      </c>
      <c r="AO3" s="35">
        <f t="shared" si="7"/>
        <v>0</v>
      </c>
      <c r="AP3" s="29"/>
      <c r="AQ3" s="36"/>
      <c r="AR3" s="35">
        <f t="shared" si="8"/>
        <v>0</v>
      </c>
      <c r="AS3" s="35">
        <f t="shared" si="9"/>
        <v>0</v>
      </c>
      <c r="AT3" s="35">
        <f t="shared" ref="AT3" si="16">IF(ISERROR(V3+AS3),"",V3+AS3)</f>
        <v>21</v>
      </c>
      <c r="AU3" s="37">
        <f t="shared" si="11"/>
        <v>0.21729999999999999</v>
      </c>
      <c r="AV3" s="9">
        <v>26.83</v>
      </c>
      <c r="AW3" s="10">
        <v>140</v>
      </c>
      <c r="AX3" s="35">
        <f t="shared" ref="AX3" si="17">IF(ISERROR(AT3*AW3),"",AT3*AW3)</f>
        <v>2940</v>
      </c>
      <c r="AY3" s="35">
        <f t="shared" ref="AY3" si="18">IF(ISERROR(AV3*AW3),"",AV3*AW3)</f>
        <v>3756.2</v>
      </c>
      <c r="BA3" s="40"/>
      <c r="BB3" s="3"/>
    </row>
    <row r="4" spans="1:54" ht="45">
      <c r="A4" s="28">
        <v>3</v>
      </c>
      <c r="B4" s="29"/>
      <c r="C4" s="29"/>
      <c r="D4" s="29"/>
      <c r="E4" s="29"/>
      <c r="F4" s="29" t="s">
        <v>47</v>
      </c>
      <c r="G4" s="29" t="s">
        <v>61</v>
      </c>
      <c r="H4" s="29" t="s">
        <v>56</v>
      </c>
      <c r="I4" s="29" t="s">
        <v>54</v>
      </c>
      <c r="J4" s="49" t="s">
        <v>57</v>
      </c>
      <c r="K4" s="49" t="s">
        <v>55</v>
      </c>
      <c r="L4" s="50" t="s">
        <v>66</v>
      </c>
      <c r="M4" s="49" t="s">
        <v>62</v>
      </c>
      <c r="N4" s="29"/>
      <c r="O4" s="29"/>
      <c r="P4" s="51" t="s">
        <v>65</v>
      </c>
      <c r="Q4" s="29"/>
      <c r="R4" s="29" t="s">
        <v>44</v>
      </c>
      <c r="S4" s="30">
        <v>168</v>
      </c>
      <c r="T4" s="42">
        <v>8</v>
      </c>
      <c r="U4" s="32">
        <f t="shared" si="0"/>
        <v>21</v>
      </c>
      <c r="V4" s="33">
        <f t="shared" ref="V4" si="19">U4</f>
        <v>21</v>
      </c>
      <c r="W4" s="48"/>
      <c r="X4" s="29" t="s">
        <v>3</v>
      </c>
      <c r="Y4" s="42">
        <v>57</v>
      </c>
      <c r="Z4" s="42">
        <v>52</v>
      </c>
      <c r="AA4" s="42">
        <v>52</v>
      </c>
      <c r="AB4" s="31">
        <v>2</v>
      </c>
      <c r="AC4" s="10">
        <v>2</v>
      </c>
      <c r="AD4" s="45">
        <f t="shared" si="2"/>
        <v>0.154</v>
      </c>
      <c r="AE4" s="34">
        <f t="shared" si="3"/>
        <v>844</v>
      </c>
      <c r="AF4" s="29">
        <v>3500</v>
      </c>
      <c r="AG4" s="35">
        <f t="shared" si="4"/>
        <v>4.1500000000000004</v>
      </c>
      <c r="AH4" s="29"/>
      <c r="AI4" s="36">
        <v>0</v>
      </c>
      <c r="AJ4" s="35">
        <f t="shared" si="5"/>
        <v>0</v>
      </c>
      <c r="AK4" s="36">
        <v>0</v>
      </c>
      <c r="AL4" s="35">
        <f t="shared" ref="AL4" si="20">IF(ISERROR(AV4*AK4),"",AV4*AK4)</f>
        <v>0</v>
      </c>
      <c r="AM4" s="29"/>
      <c r="AN4" s="36">
        <v>0</v>
      </c>
      <c r="AO4" s="35">
        <f t="shared" si="7"/>
        <v>0</v>
      </c>
      <c r="AP4" s="29"/>
      <c r="AQ4" s="36"/>
      <c r="AR4" s="35">
        <f t="shared" si="8"/>
        <v>0</v>
      </c>
      <c r="AS4" s="35">
        <f t="shared" si="9"/>
        <v>0</v>
      </c>
      <c r="AT4" s="35">
        <f t="shared" ref="AT4" si="21">IF(ISERROR(V4+AS4),"",V4+AS4)</f>
        <v>21</v>
      </c>
      <c r="AU4" s="37">
        <f t="shared" si="11"/>
        <v>0.21729999999999999</v>
      </c>
      <c r="AV4" s="9">
        <v>26.83</v>
      </c>
      <c r="AW4" s="10">
        <v>200</v>
      </c>
      <c r="AX4" s="35">
        <f t="shared" ref="AX4" si="22">IF(ISERROR(AT4*AW4),"",AT4*AW4)</f>
        <v>4200</v>
      </c>
      <c r="AY4" s="35">
        <f t="shared" ref="AY4" si="23">IF(ISERROR(AV4*AW4),"",AV4*AW4)</f>
        <v>5366</v>
      </c>
      <c r="BA4" s="40"/>
      <c r="BB4" s="3"/>
    </row>
  </sheetData>
  <sheetProtection insertRows="0" deleteRows="0" sort="0"/>
  <protectedRanges>
    <protectedRange sqref="A2:J240 M2:AW240" name="Range1"/>
    <protectedRange sqref="K2:K245" name="Range1_1"/>
    <protectedRange sqref="L2:L240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2025-11-25T06:20:24Z</dcterms:modified>
</cp:coreProperties>
</file>