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AX15" i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AX11" i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AX7" i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AX6" i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AX3" i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<sst xmlns="http://schemas.openxmlformats.org/spreadsheetml/2006/main" count="253" uniqueCount="127">
  <si>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</si>
  <si>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</si>
  <si>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</si>
  <si>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</si>
  <si>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</si>
  <si>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</si>
  <si>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</si>
  <si>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</si>
  <si>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</si>
  <si>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</si>
  <si>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</si>
  <si>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</si>
  <si>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</si>
  <si>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</si>
  <si>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</si>
  <si>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</si>
  <si>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</si>
  <si>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</si>
  <si>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</si>
  <si>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</si>
  <si>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</si>
  <si>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</si>
  <si>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</si>
  <si>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</si>
  <si>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</si>
  <si>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</si>
  <si>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</si>
  <si>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</si>
  <si>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</si>
  <si>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</si>
  <si>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</si>
  <si>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</si>
  <si>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</si>
  <si>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</si>
  <si>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</si>
  <si>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</si>
  <si>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</si>
  <si>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</si>
  <si>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</si>
  <si>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</si>
  <si>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</si>
  <si>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</si>
  <si>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</si>
  <si>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</si>
  <si>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</si>
  <si>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</si>
  <si>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</si>
  <si>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</si>
  <si>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</si>
  <si>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</si>
  <si>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</si>
  <si>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</si>
  <si>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</si>
  <si>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</si>
  <si>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</si>
  <si>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</si>
  <si>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</si>
  <si>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</si>
  <si>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</si>
  <si>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</si>
  <si>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</si>
  <si>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</si>
  <si>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</si>
  <si>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</si>
  <si>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</si>
  <si>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</si>
  <si>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</si>
  <si>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Full/Queen: 
90x90"/20x26"(2)
Pillow 16X16"/12x16"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</si>
  <si>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</si>
  <si>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</si>
  <si>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</si>
  <si>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</si>
  <si>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</si>
  <si>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</si>
  <si>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</si>
  <si>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</si>
  <si>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King: 
104x90"/20x36"(2)
Pillow 16X16"/12x16"</t>
    <phoneticPr fontId="3" type="noConversion"/>
  </si>
  <si>
    <t>Seraphina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</si>
  <si>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</si>
  <si>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</si>
  <si>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</si>
  <si>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</si>
  <si>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Full/Queen: 
90x90"/20x26"(2)
Pillow 16X16"/12x16"                            EURO SHAM:26x26"(2)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</si>
  <si>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</si>
  <si>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</si>
  <si>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</si>
  <si>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</si>
  <si>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</si>
  <si>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King: 
104x90"/20x36"(2)
Pillow 16X16"/12x16"                                           EURO SHAM:26x26"(2)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</si>
  <si>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</si>
  <si>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</si>
  <si>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</si>
  <si>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</si>
  <si>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</si>
  <si>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</si>
  <si>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Full/Queen: 
90x90"/20x26"(2)
Pillow 16X16"/12x16"                                      EURO SHAM:26x26"(2)</t>
    <phoneticPr fontId="3" type="noConversion"/>
  </si>
  <si>
    <t>King:                   104x90"/20x36"(2)
Pillow 16X16"/12x16"                                                EURO SHAM:26x26"(2)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</si>
  <si>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</si>
  <si>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</si>
  <si>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Full/Queen: 
Comforter set 90x90"/20x26"(2)
Pillow 16X16"/12x16"                                      EURO SHAM:26x26"(2)</t>
  </si>
  <si>
    <t>King: 
Comforter Set 104x90"/20x36"(2)
Pillow 16X16"/12x16"                                                EURO SHAM:26x26"(2)</t>
  </si>
  <si>
    <t>PERRYN</t>
  </si>
  <si>
    <t>100% Polyester 5pc Set with 2 decs</t>
    <phoneticPr fontId="3" type="noConversion"/>
  </si>
  <si>
    <t>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</si>
  <si>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</si>
  <si>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Full/Queen: 
Comforter set 90x90"/20x26"(2)
Pillow 16X16"/12x16"</t>
  </si>
  <si>
    <t>TAN</t>
  </si>
  <si>
    <t>King: 
Comforter Set 104x90"/20x36"(2)
Pillow 16X16"/12x16"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</si>
  <si>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</si>
  <si>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</si>
  <si>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</si>
  <si>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</si>
  <si>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</si>
  <si>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</si>
  <si>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</si>
  <si>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>100% Polyester Printed 17pcs Comforter Set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</si>
  <si>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</si>
  <si>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68x90''/20x26''
Sheet set: 66x96/39x80+13“/20x32
Throw: 50x70''
Laundry bag: 25x28''
Shower Caddy: 8x8x7''
Bath towel: 34x64 (2)
Wash pack: 12x12''(4)
Storage bag: 22.5*19*12''
Pillow: 12x16"/16x16"</t>
    <phoneticPr fontId="3" type="noConversion"/>
  </si>
  <si>
    <t>PINK</t>
  </si>
  <si>
    <t>100% Polyester Printed 19pcs Comforter Set</t>
    <phoneticPr fontId="3" type="noConversion"/>
  </si>
  <si>
    <t>Queen:
Comforter mini set:90x90''/20x26''(2)
Sheet set:90x102/60x80+13“/20x32（2）
Throw: 50x70''
Laundry bag: 25x28''
Shower Caddy: 8x8x7''
Bath towel: 34*64' (2)
Wash pack: 12x12''(4)
Storage bag: 22.5*19*14''
Pillow: 12x16"/16x16"</t>
  </si>
  <si>
    <t>Double ruffle</t>
    <phoneticPr fontId="3" type="noConversion"/>
  </si>
  <si>
    <t>100% Polyester Solid 17pcs Comforter Set</t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</si>
  <si>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</si>
  <si>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68x90''+2.5"/20x26''+2.5"
Sheet set: 66x96/39x80+13“/20x32
Throw: 50x70''
Laundry bag: 25x28''
Shower Caddy: 8x8x7''
Bath towel: 34x64 (2)
Wash pack: 12x12''(4)
Storage bag: 22.5*19*12''
Pillow: 12x16"/16x16"</t>
    <phoneticPr fontId="3" type="noConversion"/>
  </si>
  <si>
    <t>100% Polyester Solid 19pcs Comforter Set</t>
    <phoneticPr fontId="3" type="noConversion"/>
  </si>
  <si>
    <t>Queen:
Comforter mini set:90x90''+2.5"/20x26''+2.5"(2)
Sheet set:90x102/60x80+13“/20x32(2）
Throw: 50x70''
Laundry bag: 25x28''
Shower Caddy: 8x8x7''
Bath towel: 34*64' (2)
Wash pack: 12x12''(4)
Storage bag: 22.5*19*14''
Pillow: 12x16"/16x16"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</si>
</sst>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9" fillId="0" borderId="0"/>
    <xf numFmtId="189" fontId="2" fillId="0" borderId="0" applyFont="0" applyFill="0" applyBorder="0" applyAlignment="0" applyProtection="0"/>
    <xf numFmtId="176" fontId="8" fillId="0" borderId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0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7">
          <cell r="H37" t="str">
            <v>OK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topLeftCell="AO1" workbookViewId="0">
      <selection activeCell="BB2" sqref="BB2:BB17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 t="s">
        <v>64</v>
      </c>
      <c r="K2" s="32" t="s">
        <v>65</v>
      </c>
      <c r="L2" s="33" t="s">
        <v>66</v>
      </c>
      <c r="M2" s="32" t="s">
        <v>67</v>
      </c>
      <c r="N2" s="29" t="s">
        <v>68</v>
      </c>
      <c r="O2" s="29"/>
      <c r="P2" s="29"/>
      <c r="Q2" s="29"/>
      <c r="R2" s="29" t="s">
        <v>69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70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27.5</v>
      </c>
      <c r="AY2" s="47">
        <v>27.5</v>
      </c>
      <c r="AZ2" s="38">
        <v>49.99</v>
      </c>
      <c r="BA2" s="44">
        <v>0.44988997799559916</v>
      </c>
      <c r="BB2" s="44">
        <v>0.44988997799559916</v>
      </c>
      <c r="BC2" s="48">
        <v>2000</v>
      </c>
      <c r="BD2" s="43">
        <f>IF(ISERROR(AV2*BC2),"",AV2*BC2)</f>
        <v>47102.639999999992</v>
      </c>
      <c r="BE2" s="43">
        <f>IF(ISERROR(AY2*BC2),"",AY2*BC2)</f>
        <v>55000</v>
      </c>
      <c r="BF2" s="49">
        <v>46120</v>
      </c>
      <c r="BG2" s="32" t="s">
        <v>71</v>
      </c>
    </row>
    <row r="3" spans="1:59" s="28" customFormat="1" ht="72" customHeight="1">
      <c r="A3" s="29"/>
      <c r="B3" s="30">
        <v>2</v>
      </c>
      <c r="C3" s="50"/>
      <c r="D3" s="29"/>
      <c r="E3" s="29" t="s">
        <v>60</v>
      </c>
      <c r="F3" s="29"/>
      <c r="G3" s="29" t="s">
        <v>61</v>
      </c>
      <c r="H3" s="29" t="s">
        <v>62</v>
      </c>
      <c r="I3" s="32" t="s">
        <v>72</v>
      </c>
      <c r="J3" s="32" t="s">
        <v>73</v>
      </c>
      <c r="K3" s="32" t="s">
        <v>74</v>
      </c>
      <c r="L3" s="33" t="s">
        <v>75</v>
      </c>
      <c r="M3" s="32" t="s">
        <v>76</v>
      </c>
      <c r="N3" s="29" t="s">
        <v>68</v>
      </c>
      <c r="O3" s="29"/>
      <c r="P3" s="29"/>
      <c r="Q3" s="29"/>
      <c r="R3" s="29" t="s">
        <v>69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1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70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32.5</v>
      </c>
      <c r="AY3" s="47">
        <v>32.5</v>
      </c>
      <c r="AZ3" s="38">
        <v>54.99</v>
      </c>
      <c r="BA3" s="44">
        <v>0.40898345153664306</v>
      </c>
      <c r="BB3" s="44">
        <v>0.40898345153664306</v>
      </c>
      <c r="BC3" s="48"/>
      <c r="BD3" s="43">
        <f t="shared" ref="BD3:BD17" si="11">IF(ISERROR(AV3*BC3),"",AV3*BC3)</f>
        <v>0</v>
      </c>
      <c r="BE3" s="43">
        <f t="shared" ref="BE3:BE17" si="12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77</v>
      </c>
      <c r="I4" s="32" t="s">
        <v>78</v>
      </c>
      <c r="J4" s="32" t="s">
        <v>79</v>
      </c>
      <c r="K4" s="32" t="s">
        <v>80</v>
      </c>
      <c r="L4" s="33" t="s">
        <v>81</v>
      </c>
      <c r="M4" s="32" t="s">
        <v>82</v>
      </c>
      <c r="N4" s="29" t="s">
        <v>83</v>
      </c>
      <c r="O4" s="29"/>
      <c r="P4" s="29"/>
      <c r="Q4" s="29"/>
      <c r="R4" s="29" t="s">
        <v>69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1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70</v>
      </c>
      <c r="AI4" s="44">
        <v>0.42799999999999999</v>
      </c>
      <c r="AJ4" s="43">
        <f t="shared" ref="AJ4:AJ17" si="13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4">IF(ISERROR(AY4*AP4),"",AY4*AP4)</f>
        <v>0</v>
      </c>
      <c r="AR4" s="29"/>
      <c r="AS4" s="44"/>
      <c r="AT4" s="43">
        <f t="shared" si="3"/>
        <v>0</v>
      </c>
      <c r="AU4" s="43">
        <f t="shared" ref="AU4:AU17" si="15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26.5</v>
      </c>
      <c r="AY4" s="47">
        <v>26.5</v>
      </c>
      <c r="AZ4" s="38">
        <v>44.99</v>
      </c>
      <c r="BA4" s="44">
        <v>0.4109802178261836</v>
      </c>
      <c r="BB4" s="44">
        <v>0.4109802178261836</v>
      </c>
      <c r="BC4" s="48">
        <v>1600</v>
      </c>
      <c r="BD4" s="43">
        <f t="shared" si="11"/>
        <v>35854.272000000004</v>
      </c>
      <c r="BE4" s="43">
        <f t="shared" si="12"/>
        <v>42400</v>
      </c>
      <c r="BF4" s="49">
        <v>46148</v>
      </c>
      <c r="BG4" s="32" t="s">
        <v>84</v>
      </c>
    </row>
    <row r="5" spans="1:59" s="28" customFormat="1" ht="72" customHeight="1">
      <c r="A5" s="29"/>
      <c r="B5" s="30">
        <v>4</v>
      </c>
      <c r="C5" s="50"/>
      <c r="D5" s="29"/>
      <c r="E5" s="29"/>
      <c r="F5" s="29"/>
      <c r="G5" s="29" t="s">
        <v>61</v>
      </c>
      <c r="H5" s="29" t="s">
        <v>77</v>
      </c>
      <c r="I5" s="32" t="s">
        <v>85</v>
      </c>
      <c r="J5" s="32" t="s">
        <v>86</v>
      </c>
      <c r="K5" s="32" t="s">
        <v>87</v>
      </c>
      <c r="L5" s="33" t="s">
        <v>66</v>
      </c>
      <c r="M5" s="32" t="s">
        <v>88</v>
      </c>
      <c r="N5" s="29" t="s">
        <v>83</v>
      </c>
      <c r="O5" s="29"/>
      <c r="P5" s="29"/>
      <c r="Q5" s="29"/>
      <c r="R5" s="29" t="s">
        <v>69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1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70</v>
      </c>
      <c r="AI5" s="44">
        <v>0.42799999999999999</v>
      </c>
      <c r="AJ5" s="43">
        <f t="shared" si="13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4"/>
        <v>0</v>
      </c>
      <c r="AR5" s="29"/>
      <c r="AS5" s="44"/>
      <c r="AT5" s="43">
        <f t="shared" si="3"/>
        <v>0</v>
      </c>
      <c r="AU5" s="43">
        <f t="shared" si="15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29.000000000000004</v>
      </c>
      <c r="AY5" s="47">
        <v>29</v>
      </c>
      <c r="AZ5" s="38">
        <v>49.99</v>
      </c>
      <c r="BA5" s="44">
        <v>0.4198839767953591</v>
      </c>
      <c r="BB5" s="44">
        <v>0.4198839767953591</v>
      </c>
      <c r="BC5" s="48">
        <v>400</v>
      </c>
      <c r="BD5" s="43">
        <f t="shared" si="11"/>
        <v>9822.3359999999993</v>
      </c>
      <c r="BE5" s="43">
        <f t="shared" si="12"/>
        <v>11600</v>
      </c>
      <c r="BF5" s="49">
        <v>46148</v>
      </c>
      <c r="BG5" s="32" t="s">
        <v>89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90</v>
      </c>
      <c r="I6" s="32" t="s">
        <v>91</v>
      </c>
      <c r="J6" s="32" t="s">
        <v>92</v>
      </c>
      <c r="K6" s="32" t="s">
        <v>93</v>
      </c>
      <c r="L6" s="33" t="s">
        <v>94</v>
      </c>
      <c r="M6" s="52" t="s">
        <v>95</v>
      </c>
      <c r="N6" s="29" t="s">
        <v>83</v>
      </c>
      <c r="O6" s="29"/>
      <c r="P6" s="29"/>
      <c r="Q6" s="29"/>
      <c r="R6" s="29" t="s">
        <v>69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1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70</v>
      </c>
      <c r="AI6" s="44">
        <v>0.42799999999999999</v>
      </c>
      <c r="AJ6" s="43">
        <f t="shared" si="13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4"/>
        <v>0</v>
      </c>
      <c r="AR6" s="29"/>
      <c r="AS6" s="44"/>
      <c r="AT6" s="43">
        <f t="shared" si="3"/>
        <v>0</v>
      </c>
      <c r="AU6" s="43">
        <f t="shared" si="15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26.000000000000004</v>
      </c>
      <c r="AY6" s="47">
        <v>26</v>
      </c>
      <c r="AZ6" s="38">
        <v>54.99</v>
      </c>
      <c r="BA6" s="44">
        <v>0.5271867612293144</v>
      </c>
      <c r="BB6" s="44">
        <v>0.5271867612293144</v>
      </c>
      <c r="BC6" s="48">
        <v>1600</v>
      </c>
      <c r="BD6" s="43">
        <f t="shared" si="11"/>
        <v>35283.072000000007</v>
      </c>
      <c r="BE6" s="43">
        <f t="shared" si="12"/>
        <v>41600</v>
      </c>
      <c r="BF6" s="49">
        <v>46148</v>
      </c>
      <c r="BG6" s="32" t="s">
        <v>89</v>
      </c>
    </row>
    <row r="7" spans="1:59" s="28" customFormat="1" ht="72" customHeight="1">
      <c r="A7" s="29"/>
      <c r="B7" s="30">
        <v>6</v>
      </c>
      <c r="C7" s="50"/>
      <c r="D7" s="29"/>
      <c r="E7" s="29"/>
      <c r="F7" s="29"/>
      <c r="G7" s="29" t="s">
        <v>61</v>
      </c>
      <c r="H7" s="29" t="s">
        <v>90</v>
      </c>
      <c r="I7" s="32" t="s">
        <v>91</v>
      </c>
      <c r="J7" s="32" t="s">
        <v>92</v>
      </c>
      <c r="K7" s="32" t="s">
        <v>93</v>
      </c>
      <c r="L7" s="33" t="s">
        <v>94</v>
      </c>
      <c r="M7" s="52" t="s">
        <v>96</v>
      </c>
      <c r="N7" s="29" t="s">
        <v>83</v>
      </c>
      <c r="O7" s="29"/>
      <c r="P7" s="29"/>
      <c r="Q7" s="29"/>
      <c r="R7" s="29" t="s">
        <v>69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1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70</v>
      </c>
      <c r="AI7" s="44">
        <v>0.42799999999999999</v>
      </c>
      <c r="AJ7" s="43">
        <f t="shared" si="13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4"/>
        <v>0</v>
      </c>
      <c r="AR7" s="29"/>
      <c r="AS7" s="44"/>
      <c r="AT7" s="43">
        <f t="shared" si="3"/>
        <v>0</v>
      </c>
      <c r="AU7" s="43">
        <f t="shared" si="15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28.499999999999996</v>
      </c>
      <c r="AY7" s="47">
        <v>28.5</v>
      </c>
      <c r="AZ7" s="38">
        <v>59.99</v>
      </c>
      <c r="BA7" s="44">
        <v>0.5249208201366895</v>
      </c>
      <c r="BB7" s="44">
        <v>0.5249208201366895</v>
      </c>
      <c r="BC7" s="48">
        <v>400</v>
      </c>
      <c r="BD7" s="43">
        <f t="shared" si="11"/>
        <v>9679.5360000000001</v>
      </c>
      <c r="BE7" s="43">
        <f t="shared" si="12"/>
        <v>11400</v>
      </c>
      <c r="BF7" s="49">
        <v>46148</v>
      </c>
      <c r="BG7" s="32" t="s">
        <v>89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97</v>
      </c>
      <c r="I8" s="32" t="s">
        <v>91</v>
      </c>
      <c r="J8" s="32" t="s">
        <v>92</v>
      </c>
      <c r="K8" s="32" t="s">
        <v>98</v>
      </c>
      <c r="L8" s="33" t="s">
        <v>94</v>
      </c>
      <c r="M8" s="29" t="s">
        <v>99</v>
      </c>
      <c r="N8" s="29" t="s">
        <v>83</v>
      </c>
      <c r="O8" s="29"/>
      <c r="P8" s="29"/>
      <c r="Q8" s="29"/>
      <c r="R8" s="29" t="s">
        <v>69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1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70</v>
      </c>
      <c r="AI8" s="44">
        <v>0.42799999999999999</v>
      </c>
      <c r="AJ8" s="43">
        <f t="shared" si="13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4"/>
        <v>0</v>
      </c>
      <c r="AR8" s="29"/>
      <c r="AS8" s="44"/>
      <c r="AT8" s="43">
        <f t="shared" si="3"/>
        <v>0</v>
      </c>
      <c r="AU8" s="43">
        <f t="shared" si="15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31</v>
      </c>
      <c r="AY8" s="47">
        <v>31</v>
      </c>
      <c r="AZ8" s="38">
        <v>54.99</v>
      </c>
      <c r="BA8" s="44">
        <v>0.43626113838879799</v>
      </c>
      <c r="BB8" s="44">
        <v>0.43626113838879799</v>
      </c>
      <c r="BC8" s="48">
        <v>1500</v>
      </c>
      <c r="BD8" s="43">
        <f t="shared" si="11"/>
        <v>38818.44</v>
      </c>
      <c r="BE8" s="43">
        <f t="shared" si="12"/>
        <v>46500</v>
      </c>
      <c r="BF8" s="49">
        <v>46148</v>
      </c>
      <c r="BG8" s="32" t="s">
        <v>89</v>
      </c>
    </row>
    <row r="9" spans="1:59" s="28" customFormat="1" ht="72" customHeight="1">
      <c r="A9" s="29"/>
      <c r="B9" s="30">
        <v>8</v>
      </c>
      <c r="C9" s="50"/>
      <c r="D9" s="29"/>
      <c r="E9" s="29" t="s">
        <v>60</v>
      </c>
      <c r="F9" s="29"/>
      <c r="G9" s="29" t="s">
        <v>61</v>
      </c>
      <c r="H9" s="29" t="s">
        <v>97</v>
      </c>
      <c r="I9" s="32" t="s">
        <v>91</v>
      </c>
      <c r="J9" s="32" t="s">
        <v>92</v>
      </c>
      <c r="K9" s="32" t="s">
        <v>98</v>
      </c>
      <c r="L9" s="33" t="s">
        <v>94</v>
      </c>
      <c r="M9" s="29" t="s">
        <v>100</v>
      </c>
      <c r="N9" s="29" t="s">
        <v>83</v>
      </c>
      <c r="O9" s="29"/>
      <c r="P9" s="29"/>
      <c r="Q9" s="29"/>
      <c r="R9" s="29" t="s">
        <v>69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1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70</v>
      </c>
      <c r="AI9" s="44">
        <v>0.42799999999999999</v>
      </c>
      <c r="AJ9" s="43">
        <f t="shared" si="13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4"/>
        <v>0</v>
      </c>
      <c r="AR9" s="29"/>
      <c r="AS9" s="44"/>
      <c r="AT9" s="43">
        <f t="shared" si="3"/>
        <v>0</v>
      </c>
      <c r="AU9" s="43">
        <f t="shared" si="15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35</v>
      </c>
      <c r="AY9" s="47">
        <v>35</v>
      </c>
      <c r="AZ9" s="38">
        <v>59.99</v>
      </c>
      <c r="BA9" s="44">
        <v>0.41656942823803972</v>
      </c>
      <c r="BB9" s="44">
        <v>0.41656942823803972</v>
      </c>
      <c r="BC9" s="48"/>
      <c r="BD9" s="43">
        <f t="shared" si="11"/>
        <v>0</v>
      </c>
      <c r="BE9" s="43">
        <f t="shared" si="12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101</v>
      </c>
      <c r="I10" s="32" t="s">
        <v>102</v>
      </c>
      <c r="J10" s="32" t="s">
        <v>103</v>
      </c>
      <c r="K10" s="32" t="s">
        <v>104</v>
      </c>
      <c r="L10" s="33" t="s">
        <v>94</v>
      </c>
      <c r="M10" s="29" t="s">
        <v>105</v>
      </c>
      <c r="N10" s="29" t="s">
        <v>106</v>
      </c>
      <c r="O10" s="29"/>
      <c r="P10" s="29"/>
      <c r="Q10" s="29"/>
      <c r="R10" s="29" t="s">
        <v>69</v>
      </c>
      <c r="S10" s="34" t="str">
        <f>[2]市场周报价10.23!H37</f>
        <v>OK</v>
      </c>
      <c r="T10" s="35">
        <v>8.1</v>
      </c>
      <c r="U10" s="36" t="str">
        <f t="shared" si="5"/>
        <v/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1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70</v>
      </c>
      <c r="AI10" s="44">
        <v>0.42799999999999999</v>
      </c>
      <c r="AJ10" s="43">
        <f t="shared" si="13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4"/>
        <v>0</v>
      </c>
      <c r="AR10" s="29"/>
      <c r="AS10" s="44"/>
      <c r="AT10" s="43">
        <f t="shared" si="3"/>
        <v>0</v>
      </c>
      <c r="AU10" s="43">
        <f t="shared" si="15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28.5</v>
      </c>
      <c r="AY10" s="47">
        <v>28.5</v>
      </c>
      <c r="AZ10" s="38">
        <v>49.99</v>
      </c>
      <c r="BA10" s="44">
        <v>0.42988597719543908</v>
      </c>
      <c r="BB10" s="44">
        <v>0.42988597719543908</v>
      </c>
      <c r="BC10" s="48">
        <v>1500</v>
      </c>
      <c r="BD10" s="43">
        <f t="shared" si="11"/>
        <v>37190.520000000004</v>
      </c>
      <c r="BE10" s="43">
        <f t="shared" si="12"/>
        <v>42750</v>
      </c>
      <c r="BF10" s="49">
        <v>46148</v>
      </c>
      <c r="BG10" s="32" t="s">
        <v>89</v>
      </c>
    </row>
    <row r="11" spans="1:59" s="28" customFormat="1" ht="72" customHeight="1">
      <c r="A11" s="29"/>
      <c r="B11" s="30">
        <v>10</v>
      </c>
      <c r="C11" s="50"/>
      <c r="D11" s="29"/>
      <c r="E11" s="29" t="s">
        <v>60</v>
      </c>
      <c r="F11" s="29"/>
      <c r="G11" s="29" t="s">
        <v>61</v>
      </c>
      <c r="H11" s="29" t="s">
        <v>101</v>
      </c>
      <c r="I11" s="32" t="s">
        <v>102</v>
      </c>
      <c r="J11" s="32" t="s">
        <v>103</v>
      </c>
      <c r="K11" s="32" t="s">
        <v>104</v>
      </c>
      <c r="L11" s="33" t="s">
        <v>94</v>
      </c>
      <c r="M11" s="29" t="s">
        <v>107</v>
      </c>
      <c r="N11" s="29" t="s">
        <v>106</v>
      </c>
      <c r="O11" s="29"/>
      <c r="P11" s="29"/>
      <c r="Q11" s="29"/>
      <c r="R11" s="29" t="s">
        <v>69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1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70</v>
      </c>
      <c r="AI11" s="44">
        <v>0.42799999999999999</v>
      </c>
      <c r="AJ11" s="43">
        <f t="shared" si="13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4"/>
        <v>0</v>
      </c>
      <c r="AR11" s="29"/>
      <c r="AS11" s="44"/>
      <c r="AT11" s="43">
        <f t="shared" si="3"/>
        <v>0</v>
      </c>
      <c r="AU11" s="43">
        <f t="shared" si="15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33</v>
      </c>
      <c r="AY11" s="47">
        <v>33</v>
      </c>
      <c r="AZ11" s="38">
        <v>54.99</v>
      </c>
      <c r="BA11" s="44">
        <v>0.39989088925259142</v>
      </c>
      <c r="BB11" s="44">
        <v>0.39989088925259142</v>
      </c>
      <c r="BC11" s="48"/>
      <c r="BD11" s="43">
        <f t="shared" si="11"/>
        <v>0</v>
      </c>
      <c r="BE11" s="43">
        <f t="shared" si="12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108</v>
      </c>
      <c r="I12" s="32" t="s">
        <v>102</v>
      </c>
      <c r="J12" s="32" t="s">
        <v>103</v>
      </c>
      <c r="K12" s="32" t="s">
        <v>109</v>
      </c>
      <c r="L12" s="33" t="s">
        <v>94</v>
      </c>
      <c r="M12" s="52" t="s">
        <v>105</v>
      </c>
      <c r="N12" s="32" t="s">
        <v>110</v>
      </c>
      <c r="O12" s="29"/>
      <c r="P12" s="29"/>
      <c r="Q12" s="29"/>
      <c r="R12" s="29" t="s">
        <v>69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1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70</v>
      </c>
      <c r="AI12" s="44">
        <v>0.42799999999999999</v>
      </c>
      <c r="AJ12" s="43">
        <f t="shared" si="13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4"/>
        <v>0</v>
      </c>
      <c r="AR12" s="29"/>
      <c r="AS12" s="44"/>
      <c r="AT12" s="43">
        <f t="shared" si="3"/>
        <v>0</v>
      </c>
      <c r="AU12" s="43">
        <f t="shared" si="15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30.5</v>
      </c>
      <c r="AY12" s="47">
        <v>30.5</v>
      </c>
      <c r="AZ12" s="38">
        <v>54.99</v>
      </c>
      <c r="BA12" s="44">
        <v>0.44535370067284963</v>
      </c>
      <c r="BB12" s="44">
        <v>0.44535370067284963</v>
      </c>
      <c r="BC12" s="48">
        <v>1600</v>
      </c>
      <c r="BD12" s="43">
        <f t="shared" si="11"/>
        <v>41360.639999999999</v>
      </c>
      <c r="BE12" s="43">
        <f t="shared" si="12"/>
        <v>48800</v>
      </c>
      <c r="BF12" s="49">
        <v>46120</v>
      </c>
      <c r="BG12" s="32" t="s">
        <v>111</v>
      </c>
    </row>
    <row r="13" spans="1:59" s="28" customFormat="1" ht="72" customHeight="1">
      <c r="A13" s="29"/>
      <c r="B13" s="30">
        <v>12</v>
      </c>
      <c r="C13" s="50"/>
      <c r="D13" s="29"/>
      <c r="E13" s="29"/>
      <c r="F13" s="29"/>
      <c r="G13" s="29" t="s">
        <v>61</v>
      </c>
      <c r="H13" s="29" t="s">
        <v>108</v>
      </c>
      <c r="I13" s="32" t="s">
        <v>102</v>
      </c>
      <c r="J13" s="32" t="s">
        <v>103</v>
      </c>
      <c r="K13" s="32" t="s">
        <v>109</v>
      </c>
      <c r="L13" s="33" t="s">
        <v>94</v>
      </c>
      <c r="M13" s="52" t="s">
        <v>107</v>
      </c>
      <c r="N13" s="32" t="s">
        <v>110</v>
      </c>
      <c r="O13" s="29"/>
      <c r="P13" s="29"/>
      <c r="Q13" s="29"/>
      <c r="R13" s="29" t="s">
        <v>69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1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70</v>
      </c>
      <c r="AI13" s="44">
        <v>0.42799999999999999</v>
      </c>
      <c r="AJ13" s="43">
        <f t="shared" si="13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4"/>
        <v>0</v>
      </c>
      <c r="AR13" s="29"/>
      <c r="AS13" s="44"/>
      <c r="AT13" s="43">
        <f t="shared" si="3"/>
        <v>0</v>
      </c>
      <c r="AU13" s="43">
        <f t="shared" si="15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33.5</v>
      </c>
      <c r="AY13" s="47">
        <v>33.5</v>
      </c>
      <c r="AZ13" s="38">
        <v>59.99</v>
      </c>
      <c r="BA13" s="44">
        <v>0.44157359559926657</v>
      </c>
      <c r="BB13" s="44">
        <v>0.44157359559926657</v>
      </c>
      <c r="BC13" s="48">
        <v>400</v>
      </c>
      <c r="BD13" s="43">
        <f t="shared" si="11"/>
        <v>11478.815999999999</v>
      </c>
      <c r="BE13" s="43">
        <f t="shared" si="12"/>
        <v>13400</v>
      </c>
      <c r="BF13" s="49">
        <v>46120</v>
      </c>
      <c r="BG13" s="32" t="s">
        <v>111</v>
      </c>
    </row>
    <row r="14" spans="1:59" s="28" customFormat="1" ht="72" customHeight="1">
      <c r="A14" s="29"/>
      <c r="B14" s="30">
        <v>13</v>
      </c>
      <c r="C14" s="53" t="s">
        <v>112</v>
      </c>
      <c r="D14" s="29"/>
      <c r="E14" s="29"/>
      <c r="F14" s="29"/>
      <c r="G14" s="29" t="s">
        <v>61</v>
      </c>
      <c r="H14" s="32" t="s">
        <v>113</v>
      </c>
      <c r="I14" s="32" t="s">
        <v>114</v>
      </c>
      <c r="J14" s="32" t="s">
        <v>115</v>
      </c>
      <c r="K14" s="32" t="s">
        <v>116</v>
      </c>
      <c r="L14" s="33" t="s">
        <v>94</v>
      </c>
      <c r="M14" s="32" t="s">
        <v>117</v>
      </c>
      <c r="N14" s="29" t="s">
        <v>118</v>
      </c>
      <c r="O14" s="29"/>
      <c r="P14" s="29"/>
      <c r="Q14" s="29"/>
      <c r="R14" s="29" t="s">
        <v>69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1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70</v>
      </c>
      <c r="AI14" s="44">
        <v>0.42799999999999999</v>
      </c>
      <c r="AJ14" s="43">
        <f t="shared" si="13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4"/>
        <v>0</v>
      </c>
      <c r="AR14" s="29"/>
      <c r="AS14" s="44"/>
      <c r="AT14" s="43">
        <f t="shared" si="3"/>
        <v>0</v>
      </c>
      <c r="AU14" s="43">
        <f t="shared" si="15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45.500000000000007</v>
      </c>
      <c r="AY14" s="47">
        <v>45.5</v>
      </c>
      <c r="AZ14" s="38">
        <v>79.989999999999995</v>
      </c>
      <c r="BA14" s="44">
        <v>0.43117889736217024</v>
      </c>
      <c r="BB14" s="44">
        <v>0.43117889736217024</v>
      </c>
      <c r="BC14" s="48">
        <v>2000</v>
      </c>
      <c r="BD14" s="43">
        <f t="shared" si="11"/>
        <v>75236.88</v>
      </c>
      <c r="BE14" s="43">
        <f t="shared" si="12"/>
        <v>91000</v>
      </c>
      <c r="BF14" s="49">
        <v>46120</v>
      </c>
      <c r="BG14" s="32" t="s">
        <v>111</v>
      </c>
    </row>
    <row r="15" spans="1:59" s="28" customFormat="1" ht="72" customHeight="1">
      <c r="A15" s="29"/>
      <c r="B15" s="30">
        <v>14</v>
      </c>
      <c r="C15" s="50"/>
      <c r="D15" s="29"/>
      <c r="E15" s="29"/>
      <c r="F15" s="29"/>
      <c r="G15" s="29" t="s">
        <v>61</v>
      </c>
      <c r="H15" s="32" t="s">
        <v>113</v>
      </c>
      <c r="I15" s="32" t="s">
        <v>114</v>
      </c>
      <c r="J15" s="32" t="s">
        <v>119</v>
      </c>
      <c r="K15" s="32" t="s">
        <v>116</v>
      </c>
      <c r="L15" s="33" t="s">
        <v>94</v>
      </c>
      <c r="M15" s="29" t="s">
        <v>120</v>
      </c>
      <c r="N15" s="29" t="s">
        <v>118</v>
      </c>
      <c r="O15" s="29"/>
      <c r="P15" s="29"/>
      <c r="Q15" s="29"/>
      <c r="R15" s="29" t="s">
        <v>69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1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70</v>
      </c>
      <c r="AI15" s="44">
        <v>0.42799999999999999</v>
      </c>
      <c r="AJ15" s="43">
        <f t="shared" si="13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4"/>
        <v>0</v>
      </c>
      <c r="AR15" s="29"/>
      <c r="AS15" s="44"/>
      <c r="AT15" s="43">
        <f t="shared" si="3"/>
        <v>0</v>
      </c>
      <c r="AU15" s="43">
        <f t="shared" si="15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51.500000000000007</v>
      </c>
      <c r="AY15" s="47">
        <v>51.5</v>
      </c>
      <c r="AZ15" s="38">
        <v>89.99</v>
      </c>
      <c r="BA15" s="44">
        <v>0.42771419046560727</v>
      </c>
      <c r="BB15" s="44">
        <v>0.42771419046560727</v>
      </c>
      <c r="BC15" s="48"/>
      <c r="BD15" s="43">
        <f t="shared" si="11"/>
        <v>0</v>
      </c>
      <c r="BE15" s="43">
        <f t="shared" si="12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121</v>
      </c>
      <c r="I16" s="32" t="s">
        <v>114</v>
      </c>
      <c r="J16" s="29" t="s">
        <v>122</v>
      </c>
      <c r="K16" s="32" t="s">
        <v>123</v>
      </c>
      <c r="L16" s="33" t="s">
        <v>94</v>
      </c>
      <c r="M16" s="32" t="s">
        <v>124</v>
      </c>
      <c r="N16" s="32" t="s">
        <v>110</v>
      </c>
      <c r="O16" s="29"/>
      <c r="P16" s="29"/>
      <c r="Q16" s="29"/>
      <c r="R16" s="29" t="s">
        <v>69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1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70</v>
      </c>
      <c r="AI16" s="44">
        <v>0.42799999999999999</v>
      </c>
      <c r="AJ16" s="43">
        <f t="shared" si="13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4"/>
        <v>0</v>
      </c>
      <c r="AR16" s="29"/>
      <c r="AS16" s="44"/>
      <c r="AT16" s="43">
        <f t="shared" si="3"/>
        <v>0</v>
      </c>
      <c r="AU16" s="43">
        <f t="shared" si="15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47</v>
      </c>
      <c r="AY16" s="47">
        <v>47</v>
      </c>
      <c r="AZ16" s="38">
        <v>84.99</v>
      </c>
      <c r="BA16" s="44">
        <v>0.44699376397223201</v>
      </c>
      <c r="BB16" s="44">
        <v>0.44699376397223201</v>
      </c>
      <c r="BC16" s="48">
        <v>2000</v>
      </c>
      <c r="BD16" s="43">
        <f t="shared" si="11"/>
        <v>77521.680000000008</v>
      </c>
      <c r="BE16" s="43">
        <f t="shared" si="12"/>
        <v>94000</v>
      </c>
      <c r="BF16" s="49">
        <v>46148</v>
      </c>
      <c r="BG16" s="32" t="s">
        <v>89</v>
      </c>
    </row>
    <row r="17" spans="1:59" s="28" customFormat="1" ht="72" customHeight="1">
      <c r="A17" s="29"/>
      <c r="B17" s="30">
        <v>16</v>
      </c>
      <c r="C17" s="50"/>
      <c r="D17" s="29"/>
      <c r="E17" s="29"/>
      <c r="F17" s="29"/>
      <c r="G17" s="29" t="s">
        <v>61</v>
      </c>
      <c r="H17" s="32" t="s">
        <v>121</v>
      </c>
      <c r="I17" s="32" t="s">
        <v>114</v>
      </c>
      <c r="J17" s="32" t="s">
        <v>125</v>
      </c>
      <c r="K17" s="32" t="s">
        <v>123</v>
      </c>
      <c r="L17" s="33" t="s">
        <v>94</v>
      </c>
      <c r="M17" s="29" t="s">
        <v>126</v>
      </c>
      <c r="N17" s="32" t="s">
        <v>110</v>
      </c>
      <c r="O17" s="29"/>
      <c r="P17" s="29"/>
      <c r="Q17" s="29"/>
      <c r="R17" s="29" t="s">
        <v>69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1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70</v>
      </c>
      <c r="AI17" s="44">
        <v>0.42799999999999999</v>
      </c>
      <c r="AJ17" s="43">
        <f t="shared" si="13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4"/>
        <v>0</v>
      </c>
      <c r="AR17" s="29"/>
      <c r="AS17" s="44"/>
      <c r="AT17" s="43">
        <f t="shared" si="3"/>
        <v>0</v>
      </c>
      <c r="AU17" s="43">
        <f t="shared" si="15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52.999999999999993</v>
      </c>
      <c r="AY17" s="47">
        <v>53</v>
      </c>
      <c r="AZ17" s="38">
        <v>94.99</v>
      </c>
      <c r="BA17" s="44">
        <v>0.44204653121381193</v>
      </c>
      <c r="BB17" s="44">
        <v>0.44204653121381193</v>
      </c>
      <c r="BC17" s="48"/>
      <c r="BD17" s="43">
        <f t="shared" si="11"/>
        <v>0</v>
      </c>
      <c r="BE17" s="43">
        <f t="shared" si="12"/>
        <v>0</v>
      </c>
      <c r="BF17" s="29"/>
      <c r="BG17" s="29"/>
    </row>
  </sheetData>
  <protectedRanges>
    <protectedRange sqref="AQ2:AW2 B2:K17 M2:AO17 AP3:AW17 AZ2:BC17" name="Range1"/>
    <protectedRange sqref="AX2:AX17" name="Range1_1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2025-11-10T07:01:33Z</dcterms:modified>
</cp:coreProperties>
</file>