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V3" i="1" l="1"/>
  <c r="AN3" i="1"/>
  <c r="AK3" i="1"/>
  <c r="AI3" i="1"/>
  <c r="AF3" i="1"/>
  <c r="AC3" i="1"/>
  <c r="T3" i="1"/>
  <c r="AV2" i="1"/>
  <c r="AN2" i="1"/>
  <c r="AK2" i="1"/>
  <c r="AO2" i="1" s="1"/>
  <c r="AP2" i="1" s="1"/>
  <c r="AI2" i="1"/>
  <c r="AF2" i="1"/>
  <c r="AC2" i="1"/>
  <c r="T2" i="1"/>
  <c r="AO3" i="1" l="1"/>
  <c r="AP3" i="1" s="1"/>
  <c r="AQ3" i="1" s="1"/>
  <c r="AU2" i="1"/>
  <c r="AQ2" i="1"/>
  <c r="AU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<sst xmlns="http://schemas.openxmlformats.org/spreadsheetml/2006/main" count="68" uniqueCount="61">
  <si>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</si>
  <si>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</si>
  <si>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</si>
  <si>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</si>
  <si>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</si>
  <si>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</si>
  <si>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</si>
  <si>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</si>
  <si>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</si>
  <si>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</si>
  <si>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</si>
  <si>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</si>
  <si>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</si>
  <si>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</si>
  <si>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</si>
  <si>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</si>
  <si>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</si>
  <si>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</si>
  <si>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</si>
  <si>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</si>
  <si>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</si>
  <si>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</si>
  <si>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</si>
  <si>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</si>
  <si>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</si>
  <si>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</si>
  <si>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</si>
  <si>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</si>
  <si>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</si>
  <si>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</si>
  <si>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</si>
  <si>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</si>
  <si>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</si>
  <si>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</si>
  <si>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</si>
  <si>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</si>
  <si>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</si>
  <si>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</si>
  <si>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</si>
  <si>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</si>
  <si>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</si>
  <si>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</si>
  <si>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</si>
  <si>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</si>
  <si>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</si>
  <si>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</si>
  <si>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</si>
  <si>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</si>
  <si>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</si>
  <si>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 PILLOW</t>
  </si>
  <si>
    <t xml:space="preserve"> Chrismas Wreaths</t>
    <phoneticPr fontId="10" type="noConversion"/>
  </si>
  <si>
    <t>Printed with Embroidery Pillow</t>
    <phoneticPr fontId="3" type="noConversion"/>
  </si>
  <si>
    <t>Front Fabric and GSM: 100% Cotton exclusive of decoration/Print with high light Emb. 100% Cotton Duck 220 GSM 
Back Fabric  and GSM: Cotton Duck DTM and 220 GSM  
Edge : Knife Edge
Lining Quality: Front Non Woven 30 GSM
Zipper: Normal Zipper
Filling Quality :100% Polyester Hollow conjugated siliconized 
Fining Lining: 30 GSM Non Woven
Filling technique(Blow fill or Insert): Insert Filler</t>
    <phoneticPr fontId="10" type="noConversion"/>
  </si>
  <si>
    <t>18x18"</t>
    <phoneticPr fontId="10" type="noConversion"/>
  </si>
  <si>
    <t>Piece</t>
  </si>
  <si>
    <t>Nhava Sheva</t>
  </si>
  <si>
    <t>SnowFlake</t>
    <phoneticPr fontId="10" type="noConversion"/>
  </si>
  <si>
    <t>Knitted pillow</t>
    <phoneticPr fontId="3" type="noConversion"/>
  </si>
  <si>
    <t>Front Fabric and GSM: 100% Polyester Pile/ Circular Knitted 750-800 GSM
Back Fabric  and GSM:  100% Cotton Duck DTM and 220 GSM 
Edge : Knife Edge
Lining Quality: Front Non Woven 30 GSM
Zipper: Normal Zipper
Filling Quality :100% Polyester Hollow conjugated siliconized 
Fining Lining: 30 GSM Non Woven
Filling technique(Blow fill or Insert): Insert Filler</t>
    <phoneticPr fontId="10" type="noConversion"/>
  </si>
  <si>
    <t>FR30-2720</t>
    <phoneticPr fontId="3" type="noConversion"/>
  </si>
  <si>
    <t>FR30-2721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</si>
</sst>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-409]dd/mmm/yy;@"/>
    <numFmt numFmtId="185" formatCode="[$￥-804]#,##0.00"/>
    <numFmt numFmtId="186" formatCode="_(&quot;$&quot;* #,##0.00_);_(&quot;$&quot;* \(#,##0.00\);_(&quot;$&quot;* &quot;-&quot;??_);_(@_)"/>
    <numFmt numFmtId="187" formatCode="[$$-409]#,##0.00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1" fillId="0" borderId="0"/>
    <xf numFmtId="185" fontId="4" fillId="0" borderId="0"/>
    <xf numFmtId="0" fontId="1" fillId="0" borderId="0"/>
    <xf numFmtId="186" fontId="2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8" fillId="6" borderId="1" xfId="4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181" fontId="6" fillId="0" borderId="1" xfId="3" applyNumberFormat="1" applyFont="1" applyBorder="1" applyAlignment="1">
      <alignment horizontal="center"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84" fontId="1" fillId="0" borderId="1" xfId="11" applyBorder="1" applyAlignment="1">
      <alignment horizontal="center" vertical="center" wrapText="1"/>
    </xf>
    <xf numFmtId="185" fontId="1" fillId="0" borderId="1" xfId="12" applyFont="1" applyBorder="1" applyAlignment="1">
      <alignment horizontal="left" vertical="center" wrapText="1"/>
    </xf>
    <xf numFmtId="0" fontId="1" fillId="0" borderId="1" xfId="13" applyBorder="1" applyAlignment="1">
      <alignment horizontal="left" vertical="center" wrapText="1"/>
    </xf>
    <xf numFmtId="180" fontId="2" fillId="0" borderId="1" xfId="3" applyNumberFormat="1" applyBorder="1" applyAlignment="1">
      <alignment wrapText="1"/>
    </xf>
    <xf numFmtId="2" fontId="2" fillId="0" borderId="1" xfId="3" applyNumberFormat="1" applyBorder="1" applyAlignment="1">
      <alignment wrapText="1"/>
    </xf>
    <xf numFmtId="181" fontId="0" fillId="7" borderId="1" xfId="14" applyNumberFormat="1" applyFont="1" applyFill="1" applyBorder="1" applyAlignment="1">
      <alignment wrapText="1"/>
    </xf>
    <xf numFmtId="181" fontId="2" fillId="0" borderId="2" xfId="3" applyNumberFormat="1" applyBorder="1" applyAlignment="1">
      <alignment wrapText="1"/>
    </xf>
    <xf numFmtId="181" fontId="2" fillId="0" borderId="1" xfId="3" applyNumberFormat="1" applyBorder="1" applyAlignment="1">
      <alignment wrapText="1"/>
    </xf>
    <xf numFmtId="0" fontId="1" fillId="8" borderId="1" xfId="11" applyNumberFormat="1" applyFill="1" applyBorder="1" applyAlignment="1">
      <alignment vertical="center" wrapText="1"/>
    </xf>
    <xf numFmtId="0" fontId="1" fillId="0" borderId="1" xfId="11" applyNumberFormat="1" applyBorder="1" applyAlignment="1">
      <alignment vertical="center" wrapText="1"/>
    </xf>
    <xf numFmtId="1" fontId="2" fillId="0" borderId="1" xfId="3" applyNumberFormat="1" applyBorder="1" applyAlignment="1">
      <alignment wrapText="1"/>
    </xf>
    <xf numFmtId="183" fontId="2" fillId="7" borderId="1" xfId="3" applyNumberFormat="1" applyFill="1" applyBorder="1" applyAlignment="1">
      <alignment wrapText="1"/>
    </xf>
    <xf numFmtId="1" fontId="2" fillId="7" borderId="1" xfId="3" applyNumberFormat="1" applyFill="1" applyBorder="1" applyAlignment="1">
      <alignment wrapText="1"/>
    </xf>
    <xf numFmtId="181" fontId="2" fillId="7" borderId="1" xfId="3" applyNumberFormat="1" applyFill="1" applyBorder="1" applyAlignment="1">
      <alignment wrapText="1"/>
    </xf>
    <xf numFmtId="10" fontId="2" fillId="0" borderId="1" xfId="3" applyNumberFormat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187" fontId="1" fillId="0" borderId="1" xfId="0" applyNumberFormat="1" applyFont="1" applyBorder="1"/>
  </cellXfs>
  <cellStyles count="15">
    <cellStyle name="Comma 5" xfId="6"/>
    <cellStyle name="Currency 2" xfId="14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3"/>
    <cellStyle name="常规" xfId="0" builtinId="0"/>
    <cellStyle name="常规 2 2" xfId="12"/>
    <cellStyle name="常规 25" xfId="1"/>
    <cellStyle name="常规_JC081016A IZZY" xfId="1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ashion%20DI-FM%20Holiday%20Quotation%20Nov13th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"/>
  <sheetViews>
    <sheetView tabSelected="1" topLeftCell="K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48" s="24" customFormat="1" ht="68.099999999999994" customHeight="1" x14ac:dyDescent="0.25">
      <c r="A1" s="2" t="s">
        <v>10</v>
      </c>
      <c r="B1" s="2" t="s">
        <v>11</v>
      </c>
      <c r="C1" s="3" t="s">
        <v>12</v>
      </c>
      <c r="D1" s="4" t="s">
        <v>3</v>
      </c>
      <c r="E1" s="4" t="s">
        <v>2</v>
      </c>
      <c r="F1" s="5" t="s">
        <v>4</v>
      </c>
      <c r="G1" s="3" t="s">
        <v>9</v>
      </c>
      <c r="H1" s="6" t="s">
        <v>13</v>
      </c>
      <c r="I1" s="6" t="s">
        <v>1</v>
      </c>
      <c r="J1" s="6" t="s">
        <v>14</v>
      </c>
      <c r="K1" s="6" t="s">
        <v>15</v>
      </c>
      <c r="L1" s="6" t="s">
        <v>5</v>
      </c>
      <c r="M1" s="3" t="s">
        <v>6</v>
      </c>
      <c r="N1" s="3" t="s">
        <v>16</v>
      </c>
      <c r="O1" s="3" t="s">
        <v>0</v>
      </c>
      <c r="P1" s="3" t="s">
        <v>17</v>
      </c>
      <c r="Q1" s="6" t="s">
        <v>18</v>
      </c>
      <c r="R1" s="7" t="s">
        <v>19</v>
      </c>
      <c r="S1" s="8" t="s">
        <v>20</v>
      </c>
      <c r="T1" s="9" t="s">
        <v>21</v>
      </c>
      <c r="U1" s="10" t="s">
        <v>22</v>
      </c>
      <c r="V1" s="11" t="s">
        <v>23</v>
      </c>
      <c r="W1" s="12" t="s">
        <v>7</v>
      </c>
      <c r="X1" s="13" t="s">
        <v>24</v>
      </c>
      <c r="Y1" s="13" t="s">
        <v>25</v>
      </c>
      <c r="Z1" s="13" t="s">
        <v>26</v>
      </c>
      <c r="AA1" s="14" t="s">
        <v>27</v>
      </c>
      <c r="AB1" s="15" t="s">
        <v>28</v>
      </c>
      <c r="AC1" s="16" t="s">
        <v>29</v>
      </c>
      <c r="AD1" s="17" t="s">
        <v>30</v>
      </c>
      <c r="AE1" s="2" t="s">
        <v>31</v>
      </c>
      <c r="AF1" s="18" t="s">
        <v>32</v>
      </c>
      <c r="AG1" s="2" t="s">
        <v>33</v>
      </c>
      <c r="AH1" s="19" t="s">
        <v>34</v>
      </c>
      <c r="AI1" s="20" t="s">
        <v>35</v>
      </c>
      <c r="AJ1" s="19" t="s">
        <v>36</v>
      </c>
      <c r="AK1" s="18" t="s">
        <v>37</v>
      </c>
      <c r="AL1" s="12" t="s">
        <v>38</v>
      </c>
      <c r="AM1" s="19" t="s">
        <v>39</v>
      </c>
      <c r="AN1" s="18" t="s">
        <v>40</v>
      </c>
      <c r="AO1" s="18" t="s">
        <v>41</v>
      </c>
      <c r="AP1" s="21" t="s">
        <v>42</v>
      </c>
      <c r="AQ1" s="21" t="s">
        <v>43</v>
      </c>
      <c r="AR1" s="22" t="s">
        <v>44</v>
      </c>
      <c r="AS1" s="2" t="s">
        <v>45</v>
      </c>
      <c r="AT1" s="2" t="s">
        <v>46</v>
      </c>
      <c r="AU1" s="23" t="s">
        <v>47</v>
      </c>
      <c r="AV1" s="23" t="s">
        <v>48</v>
      </c>
    </row>
    <row r="2" spans="1:48" s="24" customFormat="1" ht="78.95" customHeight="1" x14ac:dyDescent="0.25">
      <c r="A2" s="25">
        <v>1</v>
      </c>
      <c r="B2" s="26"/>
      <c r="C2" s="26"/>
      <c r="D2" s="26"/>
      <c r="E2" s="26"/>
      <c r="F2" s="26" t="s">
        <v>49</v>
      </c>
      <c r="G2" s="27" t="s">
        <v>50</v>
      </c>
      <c r="H2" s="26" t="s">
        <v>51</v>
      </c>
      <c r="I2" s="26" t="s">
        <v>51</v>
      </c>
      <c r="J2" s="28" t="s">
        <v>52</v>
      </c>
      <c r="K2" s="29" t="s">
        <v>53</v>
      </c>
      <c r="L2" s="26"/>
      <c r="M2" s="26"/>
      <c r="N2" s="26"/>
      <c r="O2" s="44" t="s">
        <v>59</v>
      </c>
      <c r="P2" s="26"/>
      <c r="Q2" s="26" t="s">
        <v>54</v>
      </c>
      <c r="R2" s="30"/>
      <c r="S2" s="31"/>
      <c r="T2" s="32" t="str">
        <f>IF(ISERROR(R2/S2),"",R2/S2)</f>
        <v/>
      </c>
      <c r="U2" s="33">
        <v>5.29</v>
      </c>
      <c r="V2" s="34"/>
      <c r="W2" s="26" t="s">
        <v>8</v>
      </c>
      <c r="X2" s="35">
        <v>42</v>
      </c>
      <c r="Y2" s="35">
        <v>42</v>
      </c>
      <c r="Z2" s="35">
        <v>23</v>
      </c>
      <c r="AA2" s="36">
        <v>2.5</v>
      </c>
      <c r="AB2" s="37">
        <v>2</v>
      </c>
      <c r="AC2" s="38">
        <f>IF(X2="","",X2*Y2*Z2/1000000)</f>
        <v>4.0571999999999997E-2</v>
      </c>
      <c r="AD2" s="39">
        <v>3155</v>
      </c>
      <c r="AE2" s="26"/>
      <c r="AF2" s="40">
        <f>IF(ISERROR(AE2/AD2),"",AE2/AD2)</f>
        <v>0</v>
      </c>
      <c r="AG2" s="26"/>
      <c r="AH2" s="41">
        <v>0.55300000000000005</v>
      </c>
      <c r="AI2" s="40">
        <f>IF(ISERROR(U2*AH2),"",U2*AH2)</f>
        <v>2.9253700000000005</v>
      </c>
      <c r="AJ2" s="41">
        <v>0.02</v>
      </c>
      <c r="AK2" s="40">
        <f>IF(ISERROR(AR2*AJ2),"",AR2*AJ2)</f>
        <v>0.16399999999999998</v>
      </c>
      <c r="AL2" s="26"/>
      <c r="AM2" s="41">
        <v>0.15</v>
      </c>
      <c r="AN2" s="40">
        <f>IF(ISERROR(AR2*AM2),"",AR2*AM2)</f>
        <v>1.2299999999999998</v>
      </c>
      <c r="AO2" s="40">
        <f>IF(ISERROR(AK2+AN2),"",AK2+AN2)</f>
        <v>1.3939999999999997</v>
      </c>
      <c r="AP2" s="40">
        <f>IF(ISERROR(U2+AO2),"",U2+AO2)</f>
        <v>6.6839999999999993</v>
      </c>
      <c r="AQ2" s="42">
        <f>IF(ISERROR((AR2-AP2)/AR2),"",(AR2-AP2)/AR2)</f>
        <v>0.18487804878048783</v>
      </c>
      <c r="AR2" s="40">
        <v>8.1999999999999993</v>
      </c>
      <c r="AS2" s="34" t="s">
        <v>55</v>
      </c>
      <c r="AT2" s="37">
        <v>1000</v>
      </c>
      <c r="AU2" s="40">
        <f>IF(ISERROR(AP2*AT2),"",AP2*AT2)</f>
        <v>6683.9999999999991</v>
      </c>
      <c r="AV2" s="40">
        <f>IF(ISERROR(AR2*AT2),"",AR2*AT2)</f>
        <v>8200</v>
      </c>
    </row>
    <row r="3" spans="1:48" s="24" customFormat="1" ht="87" customHeight="1" x14ac:dyDescent="0.25">
      <c r="A3" s="25">
        <v>2</v>
      </c>
      <c r="B3" s="26"/>
      <c r="C3" s="26"/>
      <c r="D3" s="26"/>
      <c r="E3" s="26"/>
      <c r="F3" s="26" t="s">
        <v>49</v>
      </c>
      <c r="G3" s="43" t="s">
        <v>56</v>
      </c>
      <c r="H3" s="26" t="s">
        <v>57</v>
      </c>
      <c r="I3" s="26" t="s">
        <v>57</v>
      </c>
      <c r="J3" s="28" t="s">
        <v>58</v>
      </c>
      <c r="K3" s="29" t="s">
        <v>53</v>
      </c>
      <c r="L3" s="26"/>
      <c r="M3" s="26"/>
      <c r="N3" s="26"/>
      <c r="O3" s="44" t="s">
        <v>60</v>
      </c>
      <c r="P3" s="26"/>
      <c r="Q3" s="26" t="s">
        <v>54</v>
      </c>
      <c r="R3" s="30"/>
      <c r="S3" s="31"/>
      <c r="T3" s="32" t="str">
        <f t="shared" ref="T3" si="0">IF(ISERROR(R3/S3),"",R3/S3)</f>
        <v/>
      </c>
      <c r="U3" s="33">
        <v>4.49</v>
      </c>
      <c r="V3" s="34"/>
      <c r="W3" s="26" t="s">
        <v>8</v>
      </c>
      <c r="X3" s="35">
        <v>42</v>
      </c>
      <c r="Y3" s="35">
        <v>42</v>
      </c>
      <c r="Z3" s="35">
        <v>23</v>
      </c>
      <c r="AA3" s="36">
        <v>3</v>
      </c>
      <c r="AB3" s="37">
        <v>2</v>
      </c>
      <c r="AC3" s="38">
        <f t="shared" ref="AC3" si="1">IF(X3="","",X3*Y3*Z3/1000000)</f>
        <v>4.0571999999999997E-2</v>
      </c>
      <c r="AD3" s="39">
        <v>3155</v>
      </c>
      <c r="AE3" s="26"/>
      <c r="AF3" s="40">
        <f t="shared" ref="AF3" si="2">IF(ISERROR(AE3/AD3),"",AE3/AD3)</f>
        <v>0</v>
      </c>
      <c r="AG3" s="26"/>
      <c r="AH3" s="41">
        <v>0.56000000000000005</v>
      </c>
      <c r="AI3" s="40">
        <f>IF(ISERROR(U3*AH3),"",U3*AH3)</f>
        <v>2.5144000000000002</v>
      </c>
      <c r="AJ3" s="41">
        <v>0.02</v>
      </c>
      <c r="AK3" s="40">
        <f t="shared" ref="AK3" si="3">IF(ISERROR(AR3*AJ3),"",AR3*AJ3)</f>
        <v>0.14000000000000001</v>
      </c>
      <c r="AL3" s="26"/>
      <c r="AM3" s="41">
        <v>0.15</v>
      </c>
      <c r="AN3" s="40">
        <f t="shared" ref="AN3" si="4">IF(ISERROR(AR3*AM3),"",AR3*AM3)</f>
        <v>1.05</v>
      </c>
      <c r="AO3" s="40">
        <f t="shared" ref="AO3" si="5">IF(ISERROR(AK3+AN3),"",AK3+AN3)</f>
        <v>1.19</v>
      </c>
      <c r="AP3" s="40">
        <f t="shared" ref="AP3" si="6">IF(ISERROR(U3+AO3),"",U3+AO3)</f>
        <v>5.68</v>
      </c>
      <c r="AQ3" s="42">
        <f t="shared" ref="AQ3" si="7">IF(ISERROR((AR3-AP3)/AR3),"",(AR3-AP3)/AR3)</f>
        <v>0.18857142857142861</v>
      </c>
      <c r="AR3" s="40">
        <v>7</v>
      </c>
      <c r="AS3" s="34" t="s">
        <v>55</v>
      </c>
      <c r="AT3" s="37">
        <v>1000</v>
      </c>
      <c r="AU3" s="40">
        <f t="shared" ref="AU3" si="8">IF(ISERROR(AP3*AT3),"",AP3*AT3)</f>
        <v>5680</v>
      </c>
      <c r="AV3" s="40">
        <f t="shared" ref="AV3" si="9">IF(ISERROR(AR3*AT3),"",AR3*AT3)</f>
        <v>7000</v>
      </c>
    </row>
  </sheetData>
  <protectedRanges>
    <protectedRange sqref="AT2:AT3 AS1 A2:AR3" name="Range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AS2:AS3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2025-11-13T05:03:11Z</dcterms:modified>
</cp:coreProperties>
</file>