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344CE15-F27D-4BCE-B285-D9AF04F0BA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AR5" i="5"/>
  <c r="AO5" i="5"/>
  <c r="AL5" i="5"/>
  <c r="AD5" i="5"/>
  <c r="AE5" i="5" s="1"/>
  <c r="AG5" i="5" s="1"/>
  <c r="U5" i="5"/>
  <c r="V5" i="5" s="1"/>
  <c r="AY4" i="5"/>
  <c r="AR4" i="5"/>
  <c r="AO4" i="5"/>
  <c r="AL4" i="5"/>
  <c r="AD4" i="5"/>
  <c r="AE4" i="5" s="1"/>
  <c r="AG4" i="5" s="1"/>
  <c r="U4" i="5"/>
  <c r="V4" i="5" s="1"/>
  <c r="AY3" i="5"/>
  <c r="AR3" i="5"/>
  <c r="AO3" i="5"/>
  <c r="AL3" i="5"/>
  <c r="AD3" i="5"/>
  <c r="AE3" i="5" s="1"/>
  <c r="AG3" i="5" s="1"/>
  <c r="U3" i="5"/>
  <c r="V3" i="5" s="1"/>
  <c r="AR2" i="5"/>
  <c r="AO2" i="5"/>
  <c r="AS5" i="5" l="1"/>
  <c r="AS4" i="5"/>
  <c r="AJ4" i="5"/>
  <c r="AT4" i="5"/>
  <c r="AT5" i="5"/>
  <c r="AJ5" i="5"/>
  <c r="AS3" i="5"/>
  <c r="AT3" i="5" s="1"/>
  <c r="AJ3" i="5"/>
  <c r="AL2" i="5"/>
  <c r="AS2" i="5" s="1"/>
  <c r="AY2" i="5"/>
  <c r="AD2" i="5"/>
  <c r="AE2" i="5" s="1"/>
  <c r="AG2" i="5" s="1"/>
  <c r="U2" i="5"/>
  <c r="V2" i="5" s="1"/>
  <c r="AJ2" i="5" s="1"/>
  <c r="AX5" i="5" l="1"/>
  <c r="AU5" i="5"/>
  <c r="AX4" i="5"/>
  <c r="AU4" i="5"/>
  <c r="AX3" i="5"/>
  <c r="AU3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<sst xmlns="http://schemas.openxmlformats.org/spreadsheetml/2006/main" count="95" uniqueCount="68">
  <si>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</si>
  <si>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</si>
  <si>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</si>
  <si>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</si>
  <si>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</si>
  <si>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</si>
  <si>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</si>
  <si>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</si>
  <si>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</si>
  <si>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</si>
  <si>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</si>
  <si>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</si>
  <si>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</si>
  <si>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</si>
  <si>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</si>
  <si>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</si>
  <si>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</si>
  <si>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</si>
  <si>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</si>
  <si>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</si>
  <si>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</si>
  <si>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</si>
  <si>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</si>
  <si>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</si>
  <si>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</si>
  <si>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</si>
  <si>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</si>
  <si>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</si>
  <si>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</si>
  <si>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</si>
  <si>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</si>
  <si>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</si>
  <si>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</si>
  <si>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</si>
  <si>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</si>
  <si>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</si>
  <si>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</si>
  <si>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</si>
  <si>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</si>
  <si>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</si>
  <si>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</si>
  <si>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</si>
  <si>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</si>
  <si>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</si>
  <si>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</si>
  <si>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</si>
  <si>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</si>
  <si>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</si>
  <si>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</si>
  <si>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</si>
  <si>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</si>
  <si>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</si>
  <si>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</si>
  <si>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</si>
  <si>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8" type="noConversion"/>
  </si>
  <si>
    <t>8pc Comf Set</t>
    <phoneticPr fontId="68" type="noConversion"/>
  </si>
  <si>
    <t>100% polyester</t>
    <phoneticPr fontId="68" type="noConversion"/>
  </si>
  <si>
    <t>Barrett</t>
    <phoneticPr fontId="68" type="noConversion"/>
  </si>
  <si>
    <t xml:space="preserve"> Brown</t>
    <phoneticPr fontId="68" type="noConversion"/>
  </si>
  <si>
    <r>
      <t>Comforter  front and pillow sham front:100% polyester  jacquard 130gsm.
comforter back / pillow sham back/
90 gsm microfiber 
Fitted sheet set: 90 gsm solid microfiber
cushion cover : microfiber with embroidery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68" type="noConversion"/>
  </si>
  <si>
    <t>5pc Comf Set</t>
    <phoneticPr fontId="68" type="noConversion"/>
  </si>
  <si>
    <t>White</t>
    <phoneticPr fontId="68" type="noConversion"/>
  </si>
  <si>
    <t>t</t>
    <phoneticPr fontId="68" type="noConversion"/>
  </si>
  <si>
    <t xml:space="preserve">King </t>
    <phoneticPr fontId="68" type="noConversion"/>
  </si>
  <si>
    <t>RAP10-398</t>
  </si>
  <si>
    <t>RAP10-399</t>
  </si>
  <si>
    <t>RAP10-400</t>
  </si>
  <si>
    <t>RAP10-401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</si>
</sst>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95" fontId="3" fillId="0" borderId="1" xfId="4" applyNumberFormat="1" applyBorder="1" applyAlignment="1">
      <alignment wrapText="1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0" fontId="4" fillId="5" borderId="1" xfId="0" applyFont="1" applyFill="1" applyBorder="1" applyAlignment="1">
      <alignment horizontal="left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5"/>
  <sheetViews>
    <sheetView tabSelected="1" workbookViewId="0">
      <selection activeCell="T11" sqref="T11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49" t="s">
        <v>9</v>
      </c>
      <c r="K1" s="49" t="s">
        <v>49</v>
      </c>
      <c r="L1" s="50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6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47</v>
      </c>
      <c r="G2" s="29" t="s">
        <v>57</v>
      </c>
      <c r="H2" s="29" t="s">
        <v>60</v>
      </c>
      <c r="I2" s="29" t="s">
        <v>54</v>
      </c>
      <c r="J2" s="51" t="s">
        <v>59</v>
      </c>
      <c r="K2" s="51" t="s">
        <v>56</v>
      </c>
      <c r="L2" s="52" t="s">
        <v>62</v>
      </c>
      <c r="M2" s="29" t="s">
        <v>58</v>
      </c>
      <c r="N2" s="29"/>
      <c r="O2" s="29"/>
      <c r="P2" s="53" t="s">
        <v>64</v>
      </c>
      <c r="Q2" s="29"/>
      <c r="R2" s="29" t="s">
        <v>44</v>
      </c>
      <c r="S2" s="30">
        <v>144</v>
      </c>
      <c r="T2" s="42">
        <v>8</v>
      </c>
      <c r="U2" s="32">
        <f>IF(ISERROR(S2/T2),"",S2/T2)</f>
        <v>18</v>
      </c>
      <c r="V2" s="33">
        <f t="shared" ref="V2" si="0">U2</f>
        <v>18</v>
      </c>
      <c r="W2" s="48"/>
      <c r="X2" s="29" t="s">
        <v>3</v>
      </c>
      <c r="Y2" s="42">
        <v>57</v>
      </c>
      <c r="Z2" s="42">
        <v>52</v>
      </c>
      <c r="AA2" s="42">
        <v>60</v>
      </c>
      <c r="AB2" s="31">
        <v>2</v>
      </c>
      <c r="AC2" s="10">
        <v>2</v>
      </c>
      <c r="AD2" s="45">
        <f>IF(Y2="","",Y2*Z2*AA2/1000000)</f>
        <v>0.17799999999999999</v>
      </c>
      <c r="AE2" s="34">
        <f>IF(AC2="","",65/AD2*AC2)</f>
        <v>730</v>
      </c>
      <c r="AF2" s="29">
        <v>3500</v>
      </c>
      <c r="AG2" s="35">
        <f>IF(ISERROR(AF2/AE2),"",AF2/AE2)</f>
        <v>4.79</v>
      </c>
      <c r="AH2" s="29"/>
      <c r="AI2" s="36">
        <v>0</v>
      </c>
      <c r="AJ2" s="35">
        <f>IF(ISERROR(V2*AI2),"",V2*AI2)</f>
        <v>0</v>
      </c>
      <c r="AK2" s="36">
        <v>0</v>
      </c>
      <c r="AL2" s="35">
        <f t="shared" ref="AL2" si="1">IF(ISERROR(AV2*AK2),"",AV2*AK2)</f>
        <v>0</v>
      </c>
      <c r="AM2" s="29"/>
      <c r="AN2" s="36">
        <v>0</v>
      </c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" si="2">IF(ISERROR(V2+AS2),"",V2+AS2)</f>
        <v>18</v>
      </c>
      <c r="AU2" s="37">
        <f>IF(ISERROR((AV2-AT2)/AV2),"",(AV2-AT2)/AV2)</f>
        <v>0.3034</v>
      </c>
      <c r="AV2" s="9">
        <v>25.84</v>
      </c>
      <c r="AW2" s="10">
        <v>40</v>
      </c>
      <c r="AX2" s="35">
        <f t="shared" ref="AX2" si="3">IF(ISERROR(AT2*AW2),"",AT2*AW2)</f>
        <v>720</v>
      </c>
      <c r="AY2" s="35">
        <f t="shared" ref="AY2" si="4">IF(ISERROR(AV2*AW2),"",AV2*AW2)</f>
        <v>1033.5999999999999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47</v>
      </c>
      <c r="G3" s="29" t="s">
        <v>57</v>
      </c>
      <c r="H3" s="29" t="s">
        <v>55</v>
      </c>
      <c r="I3" s="29" t="s">
        <v>54</v>
      </c>
      <c r="J3" s="51" t="s">
        <v>59</v>
      </c>
      <c r="K3" s="51" t="s">
        <v>56</v>
      </c>
      <c r="L3" s="47" t="s">
        <v>63</v>
      </c>
      <c r="M3" s="29" t="s">
        <v>58</v>
      </c>
      <c r="N3" s="29"/>
      <c r="O3" s="29"/>
      <c r="P3" s="53" t="s">
        <v>65</v>
      </c>
      <c r="Q3" s="29"/>
      <c r="R3" s="29" t="s">
        <v>44</v>
      </c>
      <c r="S3" s="30">
        <v>202</v>
      </c>
      <c r="T3" s="42">
        <v>8</v>
      </c>
      <c r="U3" s="32">
        <f>IF(ISERROR(S3/T3),"",S3/T3)</f>
        <v>25.25</v>
      </c>
      <c r="V3" s="33">
        <f t="shared" ref="V3:V4" si="5">U3</f>
        <v>25.25</v>
      </c>
      <c r="W3" s="48"/>
      <c r="X3" s="29" t="s">
        <v>3</v>
      </c>
      <c r="Y3" s="42">
        <v>57</v>
      </c>
      <c r="Z3" s="42">
        <v>52</v>
      </c>
      <c r="AA3" s="42">
        <v>70</v>
      </c>
      <c r="AB3" s="31">
        <v>2</v>
      </c>
      <c r="AC3" s="10">
        <v>2</v>
      </c>
      <c r="AD3" s="45">
        <f>IF(Y3="","",Y3*Z3*AA3/1000000)</f>
        <v>0.20699999999999999</v>
      </c>
      <c r="AE3" s="34">
        <f>IF(AC3="","",65/AD3*AC3)</f>
        <v>628</v>
      </c>
      <c r="AF3" s="29">
        <v>3500</v>
      </c>
      <c r="AG3" s="35">
        <f>IF(ISERROR(AF3/AE3),"",AF3/AE3)</f>
        <v>5.57</v>
      </c>
      <c r="AH3" s="29"/>
      <c r="AI3" s="36">
        <v>0</v>
      </c>
      <c r="AJ3" s="35">
        <f>IF(ISERROR(V3*AI3),"",V3*AI3)</f>
        <v>0</v>
      </c>
      <c r="AK3" s="36">
        <v>0</v>
      </c>
      <c r="AL3" s="35">
        <f t="shared" ref="AL3:AL4" si="6">IF(ISERROR(AV3*AK3),"",AV3*AK3)</f>
        <v>0</v>
      </c>
      <c r="AM3" s="29"/>
      <c r="AN3" s="36">
        <v>0</v>
      </c>
      <c r="AO3" s="35">
        <f>IF(ISERROR(AV3*AN3),"",AV3*AN3)</f>
        <v>0</v>
      </c>
      <c r="AP3" s="29"/>
      <c r="AQ3" s="36"/>
      <c r="AR3" s="35">
        <f>IF(ISERROR(AV3*AQ3),"",AV3*AQ3)</f>
        <v>0</v>
      </c>
      <c r="AS3" s="35">
        <f>IF(ISERROR(AL3+AO3+AR3),"",AL3+AO3+AR3)</f>
        <v>0</v>
      </c>
      <c r="AT3" s="35">
        <f t="shared" ref="AT3:AT4" si="7">IF(ISERROR(V3+AS3),"",V3+AS3)</f>
        <v>25.25</v>
      </c>
      <c r="AU3" s="37">
        <f>IF(ISERROR((AV3-AT3)/AV3),"",(AV3-AT3)/AV3)</f>
        <v>0.23880000000000001</v>
      </c>
      <c r="AV3" s="9">
        <v>33.17</v>
      </c>
      <c r="AW3" s="10">
        <v>100</v>
      </c>
      <c r="AX3" s="35">
        <f t="shared" ref="AX3:AX4" si="8">IF(ISERROR(AT3*AW3),"",AT3*AW3)</f>
        <v>2525</v>
      </c>
      <c r="AY3" s="35">
        <f t="shared" ref="AY3:AY4" si="9">IF(ISERROR(AV3*AW3),"",AV3*AW3)</f>
        <v>3317</v>
      </c>
      <c r="BA3" s="40"/>
      <c r="BB3" s="3"/>
    </row>
    <row r="4" spans="1:54" ht="45">
      <c r="A4" s="28">
        <v>3</v>
      </c>
      <c r="B4" s="29"/>
      <c r="C4" s="29"/>
      <c r="D4" s="29"/>
      <c r="E4" s="29"/>
      <c r="F4" s="29" t="s">
        <v>47</v>
      </c>
      <c r="G4" s="29" t="s">
        <v>57</v>
      </c>
      <c r="H4" s="29" t="s">
        <v>60</v>
      </c>
      <c r="I4" s="29" t="s">
        <v>54</v>
      </c>
      <c r="J4" s="51" t="s">
        <v>59</v>
      </c>
      <c r="K4" s="51" t="s">
        <v>56</v>
      </c>
      <c r="L4" s="52" t="s">
        <v>62</v>
      </c>
      <c r="M4" s="29" t="s">
        <v>61</v>
      </c>
      <c r="N4" s="29"/>
      <c r="O4" s="29"/>
      <c r="P4" s="53" t="s">
        <v>66</v>
      </c>
      <c r="Q4" s="29"/>
      <c r="R4" s="29" t="s">
        <v>44</v>
      </c>
      <c r="S4" s="30">
        <v>144</v>
      </c>
      <c r="T4" s="42">
        <v>8</v>
      </c>
      <c r="U4" s="32">
        <f>IF(ISERROR(S4/T4),"",S4/T4)</f>
        <v>18</v>
      </c>
      <c r="V4" s="33">
        <f t="shared" si="5"/>
        <v>18</v>
      </c>
      <c r="W4" s="48"/>
      <c r="X4" s="29" t="s">
        <v>3</v>
      </c>
      <c r="Y4" s="42">
        <v>57</v>
      </c>
      <c r="Z4" s="42">
        <v>52</v>
      </c>
      <c r="AA4" s="42">
        <v>60</v>
      </c>
      <c r="AB4" s="31">
        <v>2</v>
      </c>
      <c r="AC4" s="10">
        <v>2</v>
      </c>
      <c r="AD4" s="45">
        <f>IF(Y4="","",Y4*Z4*AA4/1000000)</f>
        <v>0.17799999999999999</v>
      </c>
      <c r="AE4" s="34">
        <f>IF(AC4="","",65/AD4*AC4)</f>
        <v>730</v>
      </c>
      <c r="AF4" s="29">
        <v>3500</v>
      </c>
      <c r="AG4" s="35">
        <f>IF(ISERROR(AF4/AE4),"",AF4/AE4)</f>
        <v>4.79</v>
      </c>
      <c r="AH4" s="29"/>
      <c r="AI4" s="36">
        <v>0</v>
      </c>
      <c r="AJ4" s="35">
        <f>IF(ISERROR(V4*AI4),"",V4*AI4)</f>
        <v>0</v>
      </c>
      <c r="AK4" s="36">
        <v>0</v>
      </c>
      <c r="AL4" s="35">
        <f t="shared" si="6"/>
        <v>0</v>
      </c>
      <c r="AM4" s="29"/>
      <c r="AN4" s="36">
        <v>0</v>
      </c>
      <c r="AO4" s="35">
        <f>IF(ISERROR(AV4*AN4),"",AV4*AN4)</f>
        <v>0</v>
      </c>
      <c r="AP4" s="29"/>
      <c r="AQ4" s="36"/>
      <c r="AR4" s="35">
        <f>IF(ISERROR(AV4*AQ4),"",AV4*AQ4)</f>
        <v>0</v>
      </c>
      <c r="AS4" s="35">
        <f>IF(ISERROR(AL4+AO4+AR4),"",AL4+AO4+AR4)</f>
        <v>0</v>
      </c>
      <c r="AT4" s="35">
        <f t="shared" si="7"/>
        <v>18</v>
      </c>
      <c r="AU4" s="37">
        <f>IF(ISERROR((AV4-AT4)/AV4),"",(AV4-AT4)/AV4)</f>
        <v>0.3034</v>
      </c>
      <c r="AV4" s="9">
        <v>25.84</v>
      </c>
      <c r="AW4" s="10">
        <v>60</v>
      </c>
      <c r="AX4" s="35">
        <f t="shared" si="8"/>
        <v>1080</v>
      </c>
      <c r="AY4" s="35">
        <f t="shared" si="9"/>
        <v>1550.4</v>
      </c>
      <c r="BA4" s="40"/>
      <c r="BB4" s="3"/>
    </row>
    <row r="5" spans="1:54" ht="45">
      <c r="A5" s="28">
        <v>4</v>
      </c>
      <c r="B5" s="29"/>
      <c r="C5" s="29"/>
      <c r="D5" s="29"/>
      <c r="E5" s="29"/>
      <c r="F5" s="29" t="s">
        <v>47</v>
      </c>
      <c r="G5" s="29" t="s">
        <v>57</v>
      </c>
      <c r="H5" s="29" t="s">
        <v>55</v>
      </c>
      <c r="I5" s="29" t="s">
        <v>54</v>
      </c>
      <c r="J5" s="51" t="s">
        <v>59</v>
      </c>
      <c r="K5" s="51" t="s">
        <v>56</v>
      </c>
      <c r="L5" s="47" t="s">
        <v>63</v>
      </c>
      <c r="M5" s="29" t="s">
        <v>61</v>
      </c>
      <c r="N5" s="29"/>
      <c r="O5" s="29"/>
      <c r="P5" s="53" t="s">
        <v>67</v>
      </c>
      <c r="Q5" s="29"/>
      <c r="R5" s="29" t="s">
        <v>44</v>
      </c>
      <c r="S5" s="30">
        <v>202</v>
      </c>
      <c r="T5" s="42">
        <v>8</v>
      </c>
      <c r="U5" s="32">
        <f>IF(ISERROR(S5/T5),"",S5/T5)</f>
        <v>25.25</v>
      </c>
      <c r="V5" s="33">
        <f t="shared" ref="V5" si="10">U5</f>
        <v>25.25</v>
      </c>
      <c r="W5" s="48"/>
      <c r="X5" s="29" t="s">
        <v>3</v>
      </c>
      <c r="Y5" s="42">
        <v>57</v>
      </c>
      <c r="Z5" s="42">
        <v>52</v>
      </c>
      <c r="AA5" s="42">
        <v>70</v>
      </c>
      <c r="AB5" s="31">
        <v>2</v>
      </c>
      <c r="AC5" s="10">
        <v>2</v>
      </c>
      <c r="AD5" s="45">
        <f>IF(Y5="","",Y5*Z5*AA5/1000000)</f>
        <v>0.20699999999999999</v>
      </c>
      <c r="AE5" s="34">
        <f>IF(AC5="","",65/AD5*AC5)</f>
        <v>628</v>
      </c>
      <c r="AF5" s="29">
        <v>3500</v>
      </c>
      <c r="AG5" s="35">
        <f>IF(ISERROR(AF5/AE5),"",AF5/AE5)</f>
        <v>5.57</v>
      </c>
      <c r="AH5" s="29"/>
      <c r="AI5" s="36">
        <v>0</v>
      </c>
      <c r="AJ5" s="35">
        <f>IF(ISERROR(V5*AI5),"",V5*AI5)</f>
        <v>0</v>
      </c>
      <c r="AK5" s="36">
        <v>0</v>
      </c>
      <c r="AL5" s="35">
        <f t="shared" ref="AL5" si="11">IF(ISERROR(AV5*AK5),"",AV5*AK5)</f>
        <v>0</v>
      </c>
      <c r="AM5" s="29"/>
      <c r="AN5" s="36">
        <v>0</v>
      </c>
      <c r="AO5" s="35">
        <f>IF(ISERROR(AV5*AN5),"",AV5*AN5)</f>
        <v>0</v>
      </c>
      <c r="AP5" s="29"/>
      <c r="AQ5" s="36"/>
      <c r="AR5" s="35">
        <f>IF(ISERROR(AV5*AQ5),"",AV5*AQ5)</f>
        <v>0</v>
      </c>
      <c r="AS5" s="35">
        <f>IF(ISERROR(AL5+AO5+AR5),"",AL5+AO5+AR5)</f>
        <v>0</v>
      </c>
      <c r="AT5" s="35">
        <f t="shared" ref="AT5" si="12">IF(ISERROR(V5+AS5),"",V5+AS5)</f>
        <v>25.25</v>
      </c>
      <c r="AU5" s="37">
        <f>IF(ISERROR((AV5-AT5)/AV5),"",(AV5-AT5)/AV5)</f>
        <v>0.23880000000000001</v>
      </c>
      <c r="AV5" s="9">
        <v>33.17</v>
      </c>
      <c r="AW5" s="10">
        <v>120</v>
      </c>
      <c r="AX5" s="35">
        <f t="shared" ref="AX5" si="13">IF(ISERROR(AT5*AW5),"",AT5*AW5)</f>
        <v>3030</v>
      </c>
      <c r="AY5" s="35">
        <f t="shared" ref="AY5" si="14">IF(ISERROR(AV5*AW5),"",AV5*AW5)</f>
        <v>3980.4</v>
      </c>
      <c r="BA5" s="40"/>
      <c r="BB5" s="3"/>
    </row>
  </sheetData>
  <sheetProtection insertRows="0" deleteRows="0" sort="0"/>
  <protectedRanges>
    <protectedRange sqref="A2:J237 M2:AW237" name="Range1"/>
    <protectedRange sqref="K2:K242" name="Range1_1"/>
    <protectedRange sqref="L2:L237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2025-11-25T06:31:01Z</dcterms:modified>
</cp:coreProperties>
</file>