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9B015FB-2AD5-428E-950D-691E9310DE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IM">#REF!</definedName>
    <definedName name="AssortedSKU_Range">[1]Mapping!$J$2:$J$3</definedName>
    <definedName name="ATTR">'[2]PT TABLE'!$B$2:$F$2</definedName>
    <definedName name="b">#REF!</definedName>
    <definedName name="bm">#REF!</definedName>
    <definedName name="brown">#REF!</definedName>
    <definedName name="BuyUnits_Range">[1]Mapping!$B$2:$B$55</definedName>
    <definedName name="ca_available_Range">[1]Mapping!$AB$2:$AB$5</definedName>
    <definedName name="ca_Compliant_Range">[1]Mapping!$BJ$2:$BJ$4</definedName>
    <definedName name="ca_CompliantReason_Range">[1]Mapping!$BL$2:$BL$13</definedName>
    <definedName name="ca_SisVendor_Range">[1]Mapping!$BH$2:$BH$3</definedName>
    <definedName name="ca_stuffedarticlesreg_Range">[1]Mapping!$AD$2:$AD$6</definedName>
    <definedName name="Case_Freight_Range">[1]Mapping!$F$2:$F$19</definedName>
    <definedName name="CATEGORY">[3]Sheet1!$DW$2:$DW$3</definedName>
    <definedName name="CH">'[2]COMMON ATTR'!$C$4:$C$249</definedName>
    <definedName name="colour">[3]Sheet1!$EH$2:$EH$3</definedName>
    <definedName name="COLUMN">'[2]PT TABLE'!$A$2</definedName>
    <definedName name="Commitment">#REF!</definedName>
    <definedName name="COO_Dest">[1]COO!$D$1:$D$3:'[1]COO'!$D$2</definedName>
    <definedName name="COOCountry_Range">[1]Mapping!$R$2:$R$245</definedName>
    <definedName name="COODest_Range">[1]Mapping!$P$2:$P$3</definedName>
    <definedName name="crs">[4]Sheet1!$A$3:$C$1000</definedName>
    <definedName name="d">[5]Mapping!$AR$2:$AR$84</definedName>
    <definedName name="DCProcessCodes">#REF!</definedName>
    <definedName name="dealPricing_Range">[1]Mapping!$BD$2:$BD$3</definedName>
    <definedName name="del">[4]Sheet1!$G$3:$H$518</definedName>
    <definedName name="Description1_Range">[1]Mapping!$AQ$2:$AQ$72</definedName>
    <definedName name="Description2_Range">[1]Mapping!$AR$2:$AR$84</definedName>
    <definedName name="DesignStrat">[6]Info!$F$3:$F$5</definedName>
    <definedName name="dumb">#REF!</definedName>
    <definedName name="Feature1_Range">[1]Mapping!$AG$2:$AG$20</definedName>
    <definedName name="Feature10_Range">[1]Mapping!$AP$2:$AP$20</definedName>
    <definedName name="Feature2_Range">[1]Mapping!$AH$2:$AH$25</definedName>
    <definedName name="Feature3_Range">[1]Mapping!$AI$2:$AI$7</definedName>
    <definedName name="Feature4_Range">[1]Mapping!$AJ$2:$AJ$6</definedName>
    <definedName name="Feature5_Range">[1]Mapping!$AK$2:$AK$15</definedName>
    <definedName name="Feature6_Range">[1]Mapping!$AL$2:$AL$17</definedName>
    <definedName name="Feature7_Range">[1]Mapping!$AM$2:$AM$21</definedName>
    <definedName name="Feature8_Range">[1]Mapping!$AN$2:$AN$9</definedName>
    <definedName name="Feature9_Range">[1]Mapping!$AO$2:$AO$5</definedName>
    <definedName name="feed">#REF!</definedName>
    <definedName name="FIFRACompliance_Range">[1]Mapping!$L$2:$L$10</definedName>
    <definedName name="FIFRAExemption_Range">[1]Mapping!$N$2:$N$3</definedName>
    <definedName name="foam">[3]Sheet1!$EC$2:$EC$3</definedName>
    <definedName name="gen_nontxtl_UOM_Range">[1]Mapping!$Z$2:$Z$11</definedName>
    <definedName name="gen_txtl_permlbl_careinstr_Range">[1]Mapping!$V$2:$V$9</definedName>
    <definedName name="gen_txtl_permlbl_fabrcont_Range">[1]Mapping!$X$2:$X$12</definedName>
    <definedName name="gen_txtl_permlbl_vendinfo_Range">[1]Mapping!$T$2:$T$8</definedName>
    <definedName name="Gold1">#REF!</definedName>
    <definedName name="h">#REF!</definedName>
    <definedName name="help">#REF!</definedName>
    <definedName name="here">#REF!</definedName>
    <definedName name="i">'[7] Projected 2006 VS. 2005'!#REF!</definedName>
    <definedName name="IAN">'[8]FLASH WK 23'!$F$1:$AJ$65536</definedName>
    <definedName name="ItemInfoList">#REF!</definedName>
    <definedName name="ItemList">#REF!</definedName>
    <definedName name="katie">#REF!</definedName>
    <definedName name="KD">[3]Sheet1!$DS$2:$DS$2</definedName>
    <definedName name="LicensedProduct_Range">[1]Mapping!$AF$2:$AF$3</definedName>
    <definedName name="M">[3]Sheet1!$EA$2:$EA$3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[9]Sheet1!$A$1:$C$65536</definedName>
    <definedName name="one">#REF!</definedName>
    <definedName name="PACK">[3]Sheet1!$EE$2:$EE$3</definedName>
    <definedName name="PkgFormat">[6]Info!$E$2:$E$49</definedName>
    <definedName name="PL">'[10]UNIQUE ATTR 2'!#REF!</definedName>
    <definedName name="PORT_IFF">[11]a!$A$10:$B$35</definedName>
    <definedName name="POtype">#REF!</definedName>
    <definedName name="Preticketed_Range">[1]Mapping!$H$2:$H$3</definedName>
    <definedName name="PT">'[2]PT TABLE'!$A$4:$A$42</definedName>
    <definedName name="PW">'[10]UNIQUE ATTR 2'!#REF!</definedName>
    <definedName name="retailAK_O_YN_Range">[1]Mapping!$AV$2:$AV$3</definedName>
    <definedName name="retailCA_O_YN_Range">[1]Mapping!$AZ$2:$AZ$3</definedName>
    <definedName name="retailHA_O_YN_Range">[1]Mapping!$BB$2:$BB$3</definedName>
    <definedName name="retailPR_O_YN_Range">[1]Mapping!$AX$2:$AX$3</definedName>
    <definedName name="retailUS_O_YN_Range">[1]Mapping!$AT$2:$AT$3</definedName>
    <definedName name="RN">'[2]RN_Item Disposition'!$A$12:$A$81</definedName>
    <definedName name="RoutingDesc">#REF!</definedName>
    <definedName name="ROW">'[2]PT TABLE'!$A$1</definedName>
    <definedName name="sbm">#REF!</definedName>
    <definedName name="SellUnits_Range">[1]Mapping!$D$2:$D$53</definedName>
    <definedName name="SKU_ID">#REF!</definedName>
    <definedName name="SUB">#REF!</definedName>
    <definedName name="subcat">#REF!</definedName>
    <definedName name="suggestedMessage_Range">[1]Mapping!$BF$2:$BF$3</definedName>
    <definedName name="suzi">[12]Sheet3!$A:$IV</definedName>
    <definedName name="suzie">#REF!</definedName>
    <definedName name="t">#REF!</definedName>
    <definedName name="three">[12]Sheet3!$A:$IV</definedName>
    <definedName name="TOTAL">#REF!</definedName>
    <definedName name="totals">#REF!</definedName>
    <definedName name="toys">#REF!</definedName>
    <definedName name="two">[12]Sheet2!$A:$IV</definedName>
    <definedName name="UNIT">[3]Sheet1!$EF$2:$EF$3</definedName>
    <definedName name="upc">#REF!</definedName>
    <definedName name="vlook">#REF!</definedName>
    <definedName name="WD">'[10]UNIQUE ATTR 2'!#REF!</definedName>
    <definedName name="wer">#REF!</definedName>
    <definedName name="wood">[3]Sheet1!$EG$2:$EG$3</definedName>
    <definedName name="y">#REF!</definedName>
    <definedName name="YN">'[13]Page 1 Sales and Forecast'!$AA$2:$AA$3</definedName>
    <definedName name="z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5" l="1"/>
  <c r="BD3" i="5"/>
  <c r="BD5" i="5"/>
  <c r="BC4" i="5"/>
  <c r="BC5" i="5"/>
  <c r="AV2" i="5"/>
  <c r="AV5" i="5" l="1"/>
  <c r="AV3" i="5"/>
  <c r="AQ4" i="5"/>
  <c r="BC3" i="5"/>
  <c r="BC2" i="5"/>
  <c r="AS2" i="5"/>
  <c r="AS3" i="5"/>
  <c r="AS4" i="5"/>
  <c r="AS5" i="5"/>
  <c r="AJ5" i="5"/>
  <c r="AJ2" i="5"/>
  <c r="AJ3" i="5"/>
  <c r="AJ4" i="5"/>
  <c r="AQ5" i="5"/>
  <c r="AO5" i="5"/>
  <c r="AM5" i="5"/>
  <c r="AC5" i="5"/>
  <c r="AE5" i="5" s="1"/>
  <c r="AG5" i="5" s="1"/>
  <c r="AO4" i="5"/>
  <c r="AM4" i="5"/>
  <c r="AC4" i="5"/>
  <c r="AE4" i="5" s="1"/>
  <c r="AG4" i="5" s="1"/>
  <c r="AQ3" i="5"/>
  <c r="AO3" i="5"/>
  <c r="AM3" i="5"/>
  <c r="AC3" i="5"/>
  <c r="AE3" i="5" s="1"/>
  <c r="AG3" i="5" s="1"/>
  <c r="AQ2" i="5"/>
  <c r="AO2" i="5"/>
  <c r="AM2" i="5"/>
  <c r="AC2" i="5"/>
  <c r="AW3" i="5" l="1"/>
  <c r="AE2" i="5"/>
  <c r="AG2" i="5" s="1"/>
  <c r="AK2" i="5" s="1"/>
  <c r="AW2" i="5"/>
  <c r="BD4" i="5"/>
  <c r="AV4" i="5"/>
  <c r="AW4" i="5" s="1"/>
  <c r="AW5" i="5"/>
  <c r="AK3" i="5"/>
  <c r="AK5" i="5"/>
  <c r="AK4" i="5"/>
  <c r="AY3" i="5" l="1"/>
  <c r="AY5" i="5" l="1"/>
  <c r="AY2" i="5"/>
  <c r="AY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O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Q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S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V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C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<sst xmlns="http://schemas.openxmlformats.org/spreadsheetml/2006/main" count="108" uniqueCount="73">
  <si>
    <t>Brand</t>
  </si>
  <si>
    <t>Package Type</t>
  </si>
  <si>
    <t>Licensor</t>
  </si>
  <si>
    <t>Normal</t>
  </si>
  <si>
    <t>INK+IVY Kids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</si>
  <si>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</si>
  <si>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</si>
  <si>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</si>
  <si>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</si>
  <si>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</si>
  <si>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</si>
  <si>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</si>
  <si>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</si>
  <si>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</si>
  <si>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</si>
  <si>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</si>
  <si>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</si>
  <si>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</si>
  <si>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</si>
  <si>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</si>
  <si>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</si>
  <si>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</si>
  <si>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</si>
  <si>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</si>
  <si>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</si>
  <si>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</si>
  <si>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</si>
  <si>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</si>
  <si>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</si>
  <si>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</si>
  <si>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</si>
  <si>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</si>
  <si>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</si>
  <si>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</si>
  <si>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</si>
  <si>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</si>
  <si>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</si>
  <si>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</si>
  <si>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</si>
  <si>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</si>
  <si>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</si>
  <si>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</si>
  <si>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</si>
  <si>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</si>
  <si>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</si>
  <si>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</si>
  <si>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</si>
  <si>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</si>
  <si>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</si>
  <si>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</si>
  <si>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</si>
  <si>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</si>
  <si>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</si>
  <si>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</si>
  <si>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</si>
  <si>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</si>
  <si>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</si>
  <si>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</si>
  <si>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Additional Customer Item#</t>
  </si>
  <si>
    <t>Additional Customer Price</t>
  </si>
  <si>
    <t>6302.22.2020</t>
  </si>
  <si>
    <t>Full: 81x96"/54x75+13"/20x32"(2)</t>
  </si>
  <si>
    <t>Twin: 66x96"/39x75+13"/20x26"(1)</t>
  </si>
  <si>
    <t>100% polyester</t>
  </si>
  <si>
    <t>85gsm printed microfiber sheets</t>
  </si>
  <si>
    <t>GIRL BUTTERFLY</t>
  </si>
  <si>
    <t>BOY CAR</t>
  </si>
  <si>
    <t>85gsm Microfiber Printed</t>
  </si>
  <si>
    <t>4pcs 85gsm printed microfiber sheets, self fabric bag with bellyband packaging</t>
    <phoneticPr fontId="9" type="noConversion"/>
  </si>
  <si>
    <t>JP20-1069</t>
    <phoneticPr fontId="9" type="noConversion"/>
  </si>
  <si>
    <t>JP20-1070</t>
  </si>
  <si>
    <t>JP20-1071</t>
  </si>
  <si>
    <t>JP20-1072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</si>
</sst>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  <numFmt numFmtId="183" formatCode="_ &quot;Rs.&quot;\ * #,##0.00_ ;_ &quot;Rs.&quot;\ * \-#,##0.00_ ;_ &quot;Rs.&quot;\ * &quot;-&quot;??_ ;_ @_ "/>
    <numFmt numFmtId="188" formatCode="_ \¥* #,##0.00_ ;_ \¥* \-#,##0.00_ ;_ \¥* &quot;-&quot;??_ ;_ @_ "/>
  </numFmts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10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9" fontId="3" fillId="0" borderId="0"/>
    <xf numFmtId="9" fontId="3" fillId="0" borderId="0" applyFont="0" applyFill="0" applyBorder="0" applyAlignment="0" applyProtection="0"/>
    <xf numFmtId="0" fontId="7" fillId="0" borderId="0">
      <alignment vertical="center"/>
    </xf>
    <xf numFmtId="183" fontId="3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/>
    <xf numFmtId="0" fontId="3" fillId="0" borderId="0"/>
    <xf numFmtId="0" fontId="7" fillId="0" borderId="0">
      <alignment vertical="center"/>
    </xf>
  </cellStyleXfs>
  <cellXfs count="63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0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1" xfId="4" applyNumberFormat="1" applyBorder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177" fontId="1" fillId="7" borderId="2" xfId="4" applyNumberFormat="1" applyFont="1" applyFill="1" applyBorder="1" applyAlignment="1">
      <alignment horizontal="center" wrapText="1"/>
    </xf>
    <xf numFmtId="0" fontId="5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4" fillId="8" borderId="1" xfId="1" applyNumberFormat="1" applyFont="1" applyFill="1" applyBorder="1" applyAlignment="1">
      <alignment wrapText="1"/>
    </xf>
    <xf numFmtId="0" fontId="2" fillId="0" borderId="1" xfId="4" applyBorder="1" applyAlignment="1">
      <alignment horizontal="center"/>
    </xf>
    <xf numFmtId="0" fontId="2" fillId="0" borderId="1" xfId="4" applyBorder="1"/>
    <xf numFmtId="178" fontId="2" fillId="0" borderId="1" xfId="4" applyNumberFormat="1" applyBorder="1"/>
    <xf numFmtId="1" fontId="2" fillId="0" borderId="1" xfId="4" applyNumberFormat="1" applyBorder="1"/>
    <xf numFmtId="2" fontId="2" fillId="0" borderId="1" xfId="4" applyNumberFormat="1" applyBorder="1"/>
    <xf numFmtId="1" fontId="2" fillId="2" borderId="1" xfId="4" applyNumberFormat="1" applyFill="1" applyBorder="1"/>
    <xf numFmtId="3" fontId="2" fillId="0" borderId="1" xfId="4" applyNumberFormat="1" applyBorder="1"/>
    <xf numFmtId="177" fontId="2" fillId="2" borderId="1" xfId="4" applyNumberFormat="1" applyFill="1" applyBorder="1"/>
    <xf numFmtId="10" fontId="2" fillId="0" borderId="1" xfId="4" applyNumberFormat="1" applyBorder="1"/>
    <xf numFmtId="177" fontId="2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2" fillId="0" borderId="1" xfId="4" applyNumberFormat="1" applyBorder="1"/>
    <xf numFmtId="0" fontId="2" fillId="0" borderId="0" xfId="4"/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2" fontId="2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77" fontId="2" fillId="0" borderId="2" xfId="4" applyNumberFormat="1" applyBorder="1"/>
    <xf numFmtId="181" fontId="1" fillId="0" borderId="1" xfId="4" applyNumberFormat="1" applyFont="1" applyBorder="1" applyAlignment="1">
      <alignment horizontal="center" wrapText="1"/>
    </xf>
    <xf numFmtId="181" fontId="2" fillId="0" borderId="1" xfId="4" applyNumberFormat="1" applyBorder="1"/>
    <xf numFmtId="181" fontId="2" fillId="0" borderId="0" xfId="4" applyNumberFormat="1" applyAlignment="1">
      <alignment wrapText="1"/>
    </xf>
    <xf numFmtId="177" fontId="2" fillId="0" borderId="2" xfId="4" applyNumberFormat="1" applyBorder="1" applyAlignment="1">
      <alignment horizontal="center" wrapText="1"/>
    </xf>
    <xf numFmtId="177" fontId="1" fillId="4" borderId="0" xfId="4" applyNumberFormat="1" applyFont="1" applyFill="1" applyAlignment="1">
      <alignment wrapText="1"/>
    </xf>
    <xf numFmtId="177" fontId="4" fillId="0" borderId="1" xfId="1" applyNumberFormat="1" applyFont="1" applyBorder="1" applyAlignment="1">
      <alignment wrapText="1"/>
    </xf>
    <xf numFmtId="182" fontId="6" fillId="0" borderId="1" xfId="1" applyNumberFormat="1" applyFont="1" applyBorder="1" applyAlignment="1">
      <alignment wrapText="1"/>
    </xf>
    <xf numFmtId="182" fontId="2" fillId="2" borderId="1" xfId="4" applyNumberFormat="1" applyFill="1" applyBorder="1"/>
    <xf numFmtId="182" fontId="2" fillId="2" borderId="1" xfId="4" applyNumberFormat="1" applyFill="1" applyBorder="1" applyAlignment="1">
      <alignment wrapText="1"/>
    </xf>
    <xf numFmtId="182" fontId="2" fillId="0" borderId="0" xfId="4" applyNumberFormat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80" fontId="8" fillId="0" borderId="1" xfId="15" applyNumberFormat="1" applyFont="1" applyBorder="1" applyAlignment="1">
      <alignment horizontal="center"/>
    </xf>
    <xf numFmtId="0" fontId="8" fillId="0" borderId="1" xfId="15" applyFont="1" applyBorder="1" applyAlignment="1">
      <alignment horizontal="center"/>
    </xf>
    <xf numFmtId="177" fontId="11" fillId="0" borderId="1" xfId="4" applyNumberFormat="1" applyFont="1" applyBorder="1"/>
    <xf numFmtId="0" fontId="3" fillId="6" borderId="1" xfId="0" applyFont="1" applyFill="1" applyBorder="1"/>
  </cellXfs>
  <cellStyles count="19">
    <cellStyle name="Currency 2 2 2" xfId="8" xr:uid="{C2EF2C26-C451-44C1-B6BC-05E871A7681D}"/>
    <cellStyle name="Currency_JCP 75 grams MF sheet set 04072011 hellen 3" xfId="14" xr:uid="{6CA03C20-FC1A-4767-B33C-5926F31D6910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 2" xfId="13" xr:uid="{5247613F-9659-485D-8EDF-95253D530FA9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6" xr:uid="{DB16C1E9-BE9B-4775-90D1-61ACBA5DCEE9}"/>
    <cellStyle name="百分比 5" xfId="10" xr:uid="{DD25EBC4-3297-482E-9D69-52256CAB5124}"/>
    <cellStyle name="常规" xfId="0" builtinId="0"/>
    <cellStyle name="常规 13" xfId="15" xr:uid="{653C7D21-D05C-4FB9-83FD-E9D70ADB0F31}"/>
    <cellStyle name="常规 2" xfId="11" xr:uid="{633495A6-3EBA-43DC-8477-87D4016E0933}"/>
    <cellStyle name="常规 2 18" xfId="18" xr:uid="{AFAECA9C-FE97-469F-83E9-D30D394F8BEB}"/>
    <cellStyle name="货币 5" xfId="12" xr:uid="{96222C35-F8B3-4434-B09B-F5D9F505B0A7}"/>
    <cellStyle name="样式 1 2" xfId="2" xr:uid="{DC9B73B6-A1E9-48DB-83A0-64D6E1D16DDF}"/>
    <cellStyle name="样式 1 2 2" xfId="17" xr:uid="{F1699039-088C-4265-88F0-3203D820F818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%23S%20%207-18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>
        <row r="1">
          <cell r="A1">
            <v>91503211</v>
          </cell>
          <cell r="B1" t="str">
            <v>0-47213-39991-0</v>
          </cell>
          <cell r="C1" t="str">
            <v>3998953RTWHT06M</v>
          </cell>
        </row>
        <row r="2">
          <cell r="B2" t="str">
            <v>3998953RTWHT06M</v>
          </cell>
        </row>
        <row r="3">
          <cell r="A3">
            <v>57519811</v>
          </cell>
        </row>
        <row r="8">
          <cell r="A8">
            <v>91519311</v>
          </cell>
          <cell r="B8" t="str">
            <v>0-47213-39992-7</v>
          </cell>
          <cell r="C8" t="str">
            <v>3998953RTWHT09M</v>
          </cell>
        </row>
        <row r="9">
          <cell r="B9" t="str">
            <v>3998953RTWHT09M</v>
          </cell>
        </row>
        <row r="10">
          <cell r="A10">
            <v>57519811</v>
          </cell>
        </row>
        <row r="15">
          <cell r="A15">
            <v>91530811</v>
          </cell>
          <cell r="B15" t="str">
            <v>0-47213-40316-7</v>
          </cell>
          <cell r="C15" t="str">
            <v>4030852DKG0806M</v>
          </cell>
        </row>
        <row r="16">
          <cell r="B16" t="str">
            <v>4030852DKG0806M</v>
          </cell>
        </row>
        <row r="17">
          <cell r="A17">
            <v>57519111</v>
          </cell>
        </row>
        <row r="22">
          <cell r="A22">
            <v>95661011</v>
          </cell>
          <cell r="B22" t="str">
            <v>0-47213-40317-4</v>
          </cell>
          <cell r="C22" t="str">
            <v>4030852DKG0809M</v>
          </cell>
        </row>
        <row r="23">
          <cell r="B23" t="str">
            <v>4030852DKG0809M</v>
          </cell>
        </row>
        <row r="24">
          <cell r="A24">
            <v>57519111</v>
          </cell>
        </row>
        <row r="29">
          <cell r="A29">
            <v>96083611</v>
          </cell>
          <cell r="B29" t="str">
            <v>0-47213-40310-5</v>
          </cell>
          <cell r="C29" t="str">
            <v>4030852DKB0806M</v>
          </cell>
        </row>
        <row r="30">
          <cell r="B30" t="str">
            <v>4030852DKB0806M</v>
          </cell>
        </row>
        <row r="31">
          <cell r="A31">
            <v>57509011</v>
          </cell>
        </row>
        <row r="36">
          <cell r="A36">
            <v>96083811</v>
          </cell>
          <cell r="B36" t="str">
            <v>0-47213-40311-2</v>
          </cell>
          <cell r="C36" t="str">
            <v>4030852DKB0809M</v>
          </cell>
        </row>
        <row r="37">
          <cell r="B37" t="str">
            <v>4030852DKB0809M</v>
          </cell>
        </row>
        <row r="38">
          <cell r="A38">
            <v>57509011</v>
          </cell>
        </row>
        <row r="43">
          <cell r="A43">
            <v>96085911</v>
          </cell>
          <cell r="B43" t="str">
            <v>0-47213-39041-2</v>
          </cell>
          <cell r="C43" t="str">
            <v>4041022DKG0824I</v>
          </cell>
        </row>
        <row r="44">
          <cell r="B44" t="str">
            <v>4041022DKG0824I</v>
          </cell>
        </row>
        <row r="45">
          <cell r="A45">
            <v>5700011</v>
          </cell>
        </row>
        <row r="50">
          <cell r="A50">
            <v>96086311</v>
          </cell>
          <cell r="B50" t="str">
            <v>0-47213-39038-2</v>
          </cell>
          <cell r="C50" t="str">
            <v>4041022DKB0824I</v>
          </cell>
        </row>
        <row r="51">
          <cell r="B51" t="str">
            <v>4041022DKB0824I</v>
          </cell>
        </row>
        <row r="52">
          <cell r="A52">
            <v>5700011</v>
          </cell>
        </row>
        <row r="57">
          <cell r="A57">
            <v>96087711</v>
          </cell>
          <cell r="B57" t="str">
            <v>0-47213-39042-9</v>
          </cell>
          <cell r="C57" t="str">
            <v>4041022DKG0803T</v>
          </cell>
        </row>
        <row r="58">
          <cell r="B58" t="str">
            <v>4041022DKG0803T</v>
          </cell>
        </row>
        <row r="59">
          <cell r="A59">
            <v>5700012</v>
          </cell>
        </row>
        <row r="64">
          <cell r="A64">
            <v>96087311</v>
          </cell>
          <cell r="B64" t="str">
            <v>0-47213-39039-9</v>
          </cell>
          <cell r="C64" t="str">
            <v>4041022DKB0803T</v>
          </cell>
        </row>
        <row r="65">
          <cell r="B65" t="str">
            <v>4041022DKB0803T</v>
          </cell>
        </row>
        <row r="66">
          <cell r="A66">
            <v>5700012</v>
          </cell>
        </row>
        <row r="71">
          <cell r="A71">
            <v>96138811</v>
          </cell>
          <cell r="B71" t="str">
            <v>0-47213-40041-8</v>
          </cell>
          <cell r="C71" t="str">
            <v>4004132DKB08JBN</v>
          </cell>
        </row>
        <row r="72">
          <cell r="B72" t="str">
            <v>4004132DKB08JBN</v>
          </cell>
        </row>
        <row r="73">
          <cell r="A73" t="str">
            <v>New Item</v>
          </cell>
        </row>
        <row r="78">
          <cell r="A78">
            <v>96142211</v>
          </cell>
          <cell r="B78" t="str">
            <v>0-47213-40045-6</v>
          </cell>
          <cell r="C78" t="str">
            <v>4004132DKG08JBN</v>
          </cell>
        </row>
        <row r="79">
          <cell r="B79" t="str">
            <v>4004132DKG08JBN</v>
          </cell>
        </row>
        <row r="80">
          <cell r="A80" t="str">
            <v>New Item</v>
          </cell>
        </row>
        <row r="85">
          <cell r="A85">
            <v>96143811</v>
          </cell>
          <cell r="B85" t="str">
            <v>0-47213-40050-0</v>
          </cell>
          <cell r="C85" t="str">
            <v>4004132DKN0803M</v>
          </cell>
        </row>
        <row r="86">
          <cell r="B86" t="str">
            <v>4004132DKN0803M</v>
          </cell>
        </row>
        <row r="87">
          <cell r="A87" t="str">
            <v>New Item</v>
          </cell>
        </row>
        <row r="92">
          <cell r="A92">
            <v>96149111</v>
          </cell>
          <cell r="B92" t="str">
            <v>0-47213-41254-1</v>
          </cell>
          <cell r="C92" t="str">
            <v>4125432AKN0806I</v>
          </cell>
        </row>
        <row r="93">
          <cell r="B93" t="str">
            <v>4125432AKN0806I</v>
          </cell>
        </row>
        <row r="94">
          <cell r="A94">
            <v>55976411</v>
          </cell>
        </row>
        <row r="99">
          <cell r="A99">
            <v>96165011</v>
          </cell>
          <cell r="B99" t="str">
            <v>0-47213-41346-3</v>
          </cell>
          <cell r="C99" t="str">
            <v>4134622DKBO803I</v>
          </cell>
        </row>
        <row r="100">
          <cell r="B100" t="str">
            <v>4134622DKBO803I</v>
          </cell>
        </row>
        <row r="101">
          <cell r="A101">
            <v>57385411</v>
          </cell>
        </row>
        <row r="106">
          <cell r="A106">
            <v>96172311</v>
          </cell>
          <cell r="B106" t="str">
            <v>0-47213-41347-0</v>
          </cell>
          <cell r="C106" t="str">
            <v>4134622DKGO803I</v>
          </cell>
        </row>
        <row r="107">
          <cell r="B107" t="str">
            <v>4134622DKGO803I</v>
          </cell>
        </row>
        <row r="108">
          <cell r="A108">
            <v>57410811</v>
          </cell>
        </row>
        <row r="113">
          <cell r="A113">
            <v>96174511</v>
          </cell>
          <cell r="B113" t="str">
            <v>0-47213-41348-7</v>
          </cell>
          <cell r="C113" t="str">
            <v>4134622DKNO803I</v>
          </cell>
        </row>
        <row r="114">
          <cell r="B114" t="str">
            <v>4134622DKNO803I</v>
          </cell>
        </row>
        <row r="115">
          <cell r="A115">
            <v>55976411</v>
          </cell>
        </row>
        <row r="120">
          <cell r="A120">
            <v>96176911</v>
          </cell>
          <cell r="B120" t="str">
            <v>0-47213-41255-8</v>
          </cell>
          <cell r="C120" t="str">
            <v>4125532AKB0806I</v>
          </cell>
        </row>
        <row r="121">
          <cell r="B121" t="str">
            <v>4125532AKB0806I</v>
          </cell>
        </row>
        <row r="122">
          <cell r="A122">
            <v>56029711</v>
          </cell>
        </row>
        <row r="127">
          <cell r="A127">
            <v>96178311</v>
          </cell>
          <cell r="B127" t="str">
            <v>0-47213-41256-5</v>
          </cell>
          <cell r="C127" t="str">
            <v>4125532AKG0806I</v>
          </cell>
        </row>
        <row r="128">
          <cell r="B128" t="str">
            <v>4125532AKG0806I</v>
          </cell>
        </row>
        <row r="129">
          <cell r="A129">
            <v>56292511</v>
          </cell>
        </row>
        <row r="134">
          <cell r="A134">
            <v>96178811</v>
          </cell>
          <cell r="B134" t="str">
            <v>0-47213-39981-1</v>
          </cell>
          <cell r="C134" t="str">
            <v>3998032DKB0824I</v>
          </cell>
        </row>
        <row r="135">
          <cell r="B135" t="str">
            <v>3998032DKB0824I</v>
          </cell>
        </row>
        <row r="136">
          <cell r="A136">
            <v>57489611</v>
          </cell>
        </row>
        <row r="141">
          <cell r="A141">
            <v>96180611</v>
          </cell>
          <cell r="B141" t="str">
            <v>0-47213-39982-8</v>
          </cell>
          <cell r="C141" t="str">
            <v>3998032DKB0803T</v>
          </cell>
        </row>
        <row r="142">
          <cell r="B142" t="str">
            <v>3998032DKB0803T</v>
          </cell>
        </row>
        <row r="143">
          <cell r="A143">
            <v>57491111</v>
          </cell>
        </row>
        <row r="148">
          <cell r="A148">
            <v>96182311</v>
          </cell>
          <cell r="B148" t="str">
            <v>0-47213-39983-5</v>
          </cell>
          <cell r="C148" t="str">
            <v>3998032DKG0818I</v>
          </cell>
        </row>
        <row r="149">
          <cell r="B149" t="str">
            <v>3998032DKG0818I</v>
          </cell>
        </row>
        <row r="150">
          <cell r="A150">
            <v>57491311</v>
          </cell>
        </row>
        <row r="155">
          <cell r="A155">
            <v>96183511</v>
          </cell>
          <cell r="B155" t="str">
            <v>0-47213-39984-2</v>
          </cell>
          <cell r="C155" t="str">
            <v>3998032DKG0824I</v>
          </cell>
        </row>
        <row r="156">
          <cell r="B156" t="str">
            <v>3998032DKG0824I</v>
          </cell>
        </row>
        <row r="157">
          <cell r="A157">
            <v>57491411</v>
          </cell>
        </row>
        <row r="162">
          <cell r="A162">
            <v>96184311</v>
          </cell>
          <cell r="B162" t="str">
            <v>0-47213-39985-9</v>
          </cell>
          <cell r="C162" t="str">
            <v>3998032DKG0803T</v>
          </cell>
        </row>
        <row r="163">
          <cell r="B163" t="str">
            <v>3998032DKG0803T</v>
          </cell>
        </row>
        <row r="164">
          <cell r="A164">
            <v>57491315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D5"/>
  <sheetViews>
    <sheetView tabSelected="1" zoomScale="99" zoomScaleNormal="99" workbookViewId="0">
      <selection activeCell="AY16" sqref="AY16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3.7109375" style="2" customWidth="1"/>
    <col min="6" max="6" width="10.140625" style="2" customWidth="1"/>
    <col min="7" max="7" width="15.5703125" style="2" customWidth="1"/>
    <col min="8" max="8" width="23.42578125" style="2" customWidth="1"/>
    <col min="9" max="9" width="41.42578125" style="2" customWidth="1"/>
    <col min="10" max="10" width="29.42578125" style="2" customWidth="1"/>
    <col min="11" max="11" width="17.42578125" style="2" customWidth="1"/>
    <col min="12" max="12" width="16.28515625" style="2" customWidth="1"/>
    <col min="13" max="13" width="33.28515625" style="2" customWidth="1"/>
    <col min="14" max="14" width="14.7109375" style="2" customWidth="1"/>
    <col min="15" max="15" width="6.140625" style="2" customWidth="1"/>
    <col min="16" max="16" width="10.42578125" style="2" customWidth="1"/>
    <col min="17" max="17" width="12.85546875" style="2" customWidth="1"/>
    <col min="18" max="18" width="9.85546875" style="2" customWidth="1"/>
    <col min="19" max="19" width="10.85546875" style="53" customWidth="1"/>
    <col min="20" max="20" width="8.85546875" style="2" customWidth="1"/>
    <col min="21" max="21" width="8.85546875" style="4" customWidth="1"/>
    <col min="22" max="22" width="8.5703125" style="4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40" customWidth="1"/>
    <col min="28" max="28" width="6.28515625" style="41" customWidth="1"/>
    <col min="29" max="29" width="10" style="52" customWidth="1"/>
    <col min="30" max="30" width="10" style="40" customWidth="1"/>
    <col min="31" max="31" width="9.85546875" style="41" customWidth="1"/>
    <col min="32" max="32" width="7.85546875" style="2" customWidth="1"/>
    <col min="33" max="33" width="8.85546875" style="4" customWidth="1"/>
    <col min="34" max="34" width="14.42578125" style="2" customWidth="1"/>
    <col min="35" max="35" width="8.42578125" style="3" customWidth="1"/>
    <col min="36" max="36" width="9" style="4" customWidth="1"/>
    <col min="37" max="37" width="8.42578125" style="4" customWidth="1"/>
    <col min="38" max="38" width="7.85546875" style="3" customWidth="1"/>
    <col min="39" max="39" width="8.28515625" style="4" customWidth="1"/>
    <col min="40" max="40" width="11.5703125" style="3" customWidth="1"/>
    <col min="41" max="41" width="10.85546875" style="4" customWidth="1"/>
    <col min="42" max="42" width="8.140625" style="3" customWidth="1"/>
    <col min="43" max="43" width="9.28515625" style="4" customWidth="1"/>
    <col min="44" max="44" width="8.140625" style="3" customWidth="1"/>
    <col min="45" max="46" width="9.28515625" style="4" customWidth="1"/>
    <col min="47" max="47" width="8.140625" style="3" customWidth="1"/>
    <col min="48" max="48" width="9.28515625" style="4" customWidth="1"/>
    <col min="49" max="49" width="7.85546875" style="4" customWidth="1"/>
    <col min="50" max="50" width="9.5703125" style="4" customWidth="1"/>
    <col min="51" max="51" width="7.7109375" style="4" customWidth="1"/>
    <col min="52" max="52" width="12.140625" style="4" customWidth="1"/>
    <col min="53" max="53" width="10.140625" style="58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6" t="s">
        <v>6</v>
      </c>
      <c r="B1" s="6" t="s">
        <v>7</v>
      </c>
      <c r="C1" s="7" t="s">
        <v>8</v>
      </c>
      <c r="D1" s="7" t="s">
        <v>55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57</v>
      </c>
      <c r="M1" s="10" t="s">
        <v>14</v>
      </c>
      <c r="N1" s="10" t="s">
        <v>15</v>
      </c>
      <c r="O1" s="7" t="s">
        <v>56</v>
      </c>
      <c r="P1" s="7" t="s">
        <v>16</v>
      </c>
      <c r="Q1" s="7" t="s">
        <v>17</v>
      </c>
      <c r="R1" s="7" t="s">
        <v>54</v>
      </c>
      <c r="S1" s="54" t="s">
        <v>58</v>
      </c>
      <c r="T1" s="10" t="s">
        <v>18</v>
      </c>
      <c r="U1" s="47" t="s">
        <v>50</v>
      </c>
      <c r="V1" s="11" t="s">
        <v>19</v>
      </c>
      <c r="W1" s="12" t="s">
        <v>1</v>
      </c>
      <c r="X1" s="43" t="s">
        <v>20</v>
      </c>
      <c r="Y1" s="43" t="s">
        <v>21</v>
      </c>
      <c r="Z1" s="43" t="s">
        <v>22</v>
      </c>
      <c r="AA1" s="13" t="s">
        <v>23</v>
      </c>
      <c r="AB1" s="14" t="s">
        <v>24</v>
      </c>
      <c r="AC1" s="49" t="s">
        <v>25</v>
      </c>
      <c r="AD1" s="15" t="s">
        <v>26</v>
      </c>
      <c r="AE1" s="16" t="s">
        <v>27</v>
      </c>
      <c r="AF1" s="6" t="s">
        <v>28</v>
      </c>
      <c r="AG1" s="17" t="s">
        <v>29</v>
      </c>
      <c r="AH1" s="6" t="s">
        <v>30</v>
      </c>
      <c r="AI1" s="18" t="s">
        <v>31</v>
      </c>
      <c r="AJ1" s="19" t="s">
        <v>32</v>
      </c>
      <c r="AK1" s="17" t="s">
        <v>33</v>
      </c>
      <c r="AL1" s="18" t="s">
        <v>34</v>
      </c>
      <c r="AM1" s="17" t="s">
        <v>35</v>
      </c>
      <c r="AN1" s="18" t="s">
        <v>36</v>
      </c>
      <c r="AO1" s="17" t="s">
        <v>37</v>
      </c>
      <c r="AP1" s="18" t="s">
        <v>38</v>
      </c>
      <c r="AQ1" s="17" t="s">
        <v>39</v>
      </c>
      <c r="AR1" s="18" t="s">
        <v>40</v>
      </c>
      <c r="AS1" s="17" t="s">
        <v>41</v>
      </c>
      <c r="AT1" s="48" t="s">
        <v>53</v>
      </c>
      <c r="AU1" s="18" t="s">
        <v>51</v>
      </c>
      <c r="AV1" s="17" t="s">
        <v>52</v>
      </c>
      <c r="AW1" s="17" t="s">
        <v>42</v>
      </c>
      <c r="AX1" s="20" t="s">
        <v>43</v>
      </c>
      <c r="AY1" s="21" t="s">
        <v>47</v>
      </c>
      <c r="AZ1" s="22" t="s">
        <v>48</v>
      </c>
      <c r="BA1" s="56" t="s">
        <v>59</v>
      </c>
      <c r="BB1" s="6" t="s">
        <v>44</v>
      </c>
      <c r="BC1" s="17" t="s">
        <v>45</v>
      </c>
      <c r="BD1" s="17" t="s">
        <v>46</v>
      </c>
    </row>
    <row r="2" spans="1:56" s="35" customFormat="1" x14ac:dyDescent="0.25">
      <c r="A2" s="23">
        <v>5</v>
      </c>
      <c r="B2" s="24"/>
      <c r="C2" s="24"/>
      <c r="D2" s="24"/>
      <c r="E2" s="24" t="s">
        <v>4</v>
      </c>
      <c r="F2" s="24"/>
      <c r="G2" s="24" t="s">
        <v>49</v>
      </c>
      <c r="H2" s="25" t="s">
        <v>67</v>
      </c>
      <c r="I2" s="24" t="s">
        <v>68</v>
      </c>
      <c r="J2" s="24" t="s">
        <v>64</v>
      </c>
      <c r="K2" s="23" t="s">
        <v>63</v>
      </c>
      <c r="L2" s="23" t="s">
        <v>63</v>
      </c>
      <c r="M2" s="24" t="s">
        <v>62</v>
      </c>
      <c r="N2" s="24" t="s">
        <v>65</v>
      </c>
      <c r="O2" s="24"/>
      <c r="P2" s="62" t="s">
        <v>69</v>
      </c>
      <c r="Q2" s="24"/>
      <c r="R2" s="24"/>
      <c r="S2" s="55"/>
      <c r="T2" s="24" t="s">
        <v>5</v>
      </c>
      <c r="U2" s="46"/>
      <c r="V2" s="42">
        <v>3.8</v>
      </c>
      <c r="W2" s="24" t="s">
        <v>3</v>
      </c>
      <c r="X2" s="44">
        <v>25</v>
      </c>
      <c r="Y2" s="44">
        <v>20</v>
      </c>
      <c r="Z2" s="44">
        <v>17</v>
      </c>
      <c r="AA2" s="27">
        <v>2</v>
      </c>
      <c r="AB2" s="26">
        <v>2</v>
      </c>
      <c r="AC2" s="50">
        <f t="shared" ref="AC2:AC5" si="0">IF(X2="","",X2*Y2*Z2/1000000)</f>
        <v>8.9999999999999993E-3</v>
      </c>
      <c r="AD2" s="27">
        <v>56</v>
      </c>
      <c r="AE2" s="28">
        <f t="shared" ref="AE2:AE5" si="1">IF(AB2="","",AD2/AC2*AB2)</f>
        <v>12444</v>
      </c>
      <c r="AF2" s="29">
        <v>3500</v>
      </c>
      <c r="AG2" s="30">
        <f t="shared" ref="AG2:AG4" si="2">IF(ISERROR(AF2/AE2),"",AF2/AE2)</f>
        <v>0.28000000000000003</v>
      </c>
      <c r="AH2" s="60" t="s">
        <v>60</v>
      </c>
      <c r="AI2" s="59">
        <v>0.314</v>
      </c>
      <c r="AJ2" s="30">
        <f t="shared" ref="AJ2:AJ5" si="3">IF(ISERROR(V2*AI2),"",V2*AI2)</f>
        <v>1.19</v>
      </c>
      <c r="AK2" s="30">
        <f t="shared" ref="AK2:AK5" si="4">IF(ISERROR(V2+AG2+AJ2),"",V2+AG2+AJ2)</f>
        <v>5.27</v>
      </c>
      <c r="AL2" s="31">
        <v>0</v>
      </c>
      <c r="AM2" s="30">
        <f t="shared" ref="AM2:AM5" si="5">IF(ISERROR(AZ2*AL2),"",AZ2*AL2)</f>
        <v>0</v>
      </c>
      <c r="AN2" s="31">
        <v>0</v>
      </c>
      <c r="AO2" s="30">
        <f t="shared" ref="AO2:AO5" si="6">IF(ISERROR(AZ2*AN2),"",AZ2*AN2)</f>
        <v>0</v>
      </c>
      <c r="AP2" s="31"/>
      <c r="AQ2" s="30">
        <f t="shared" ref="AQ2:AQ5" si="7">IF(ISERROR(AZ2*AP2),"",AZ2*AP2)</f>
        <v>0</v>
      </c>
      <c r="AR2" s="31"/>
      <c r="AS2" s="30">
        <f t="shared" ref="AS2:AS5" si="8">IF(ISERROR(V2*AR2),"",V2*AR2)</f>
        <v>0</v>
      </c>
      <c r="AT2" s="34"/>
      <c r="AU2" s="31">
        <v>0</v>
      </c>
      <c r="AV2" s="30">
        <f t="shared" ref="AV2:AV5" si="9">IF(ISERROR(AZ2*AU2),"",AZ2*AU2)</f>
        <v>0</v>
      </c>
      <c r="AW2" s="30">
        <f t="shared" ref="AW2:AW5" si="10">IF(ISERROR(AM2+AO2+AQ2+AS2+AV2),"",AM2+AO2+AQ2+AS2+AV2)</f>
        <v>0</v>
      </c>
      <c r="AX2" s="30">
        <v>6.35</v>
      </c>
      <c r="AY2" s="33">
        <f t="shared" ref="AY2:AY5" si="11">IF(ISERROR((AZ2-AX2)/AZ2),"",(AZ2-AX2)/AZ2)</f>
        <v>0.22559999999999999</v>
      </c>
      <c r="AZ2" s="61">
        <v>8.1999999999999993</v>
      </c>
      <c r="BA2" s="57"/>
      <c r="BB2" s="35">
        <v>1100</v>
      </c>
      <c r="BC2" s="30">
        <f t="shared" ref="BC2:BC5" si="12">IF(ISERROR(AX2*BB2),"",AX2*BB2)</f>
        <v>6985</v>
      </c>
      <c r="BD2" s="30">
        <f t="shared" ref="BD2:BD5" si="13">IF(ISERROR(AZ2*BB2),"",AZ2*BB2)</f>
        <v>9020</v>
      </c>
    </row>
    <row r="3" spans="1:56" s="35" customFormat="1" x14ac:dyDescent="0.25">
      <c r="A3" s="23">
        <v>6</v>
      </c>
      <c r="B3" s="24"/>
      <c r="C3" s="24"/>
      <c r="D3" s="24"/>
      <c r="E3" s="24" t="s">
        <v>4</v>
      </c>
      <c r="F3" s="24"/>
      <c r="G3" s="24" t="s">
        <v>49</v>
      </c>
      <c r="H3" s="25" t="s">
        <v>67</v>
      </c>
      <c r="I3" s="24" t="s">
        <v>68</v>
      </c>
      <c r="J3" s="24" t="s">
        <v>64</v>
      </c>
      <c r="K3" s="23" t="s">
        <v>63</v>
      </c>
      <c r="L3" s="23" t="s">
        <v>63</v>
      </c>
      <c r="M3" s="24" t="s">
        <v>61</v>
      </c>
      <c r="N3" s="24" t="s">
        <v>65</v>
      </c>
      <c r="O3" s="24"/>
      <c r="P3" s="62" t="s">
        <v>70</v>
      </c>
      <c r="Q3" s="24"/>
      <c r="R3" s="24"/>
      <c r="S3" s="55"/>
      <c r="T3" s="24" t="s">
        <v>5</v>
      </c>
      <c r="U3" s="46"/>
      <c r="V3" s="42">
        <v>4.75</v>
      </c>
      <c r="W3" s="24" t="s">
        <v>3</v>
      </c>
      <c r="X3" s="44">
        <v>25</v>
      </c>
      <c r="Y3" s="44">
        <v>20</v>
      </c>
      <c r="Z3" s="44">
        <v>19</v>
      </c>
      <c r="AA3" s="27">
        <v>2</v>
      </c>
      <c r="AB3" s="26">
        <v>2</v>
      </c>
      <c r="AC3" s="50">
        <f t="shared" si="0"/>
        <v>0.01</v>
      </c>
      <c r="AD3" s="27">
        <v>56</v>
      </c>
      <c r="AE3" s="28">
        <f t="shared" si="1"/>
        <v>11200</v>
      </c>
      <c r="AF3" s="29">
        <v>3500</v>
      </c>
      <c r="AG3" s="30">
        <f t="shared" si="2"/>
        <v>0.31</v>
      </c>
      <c r="AH3" s="60" t="s">
        <v>60</v>
      </c>
      <c r="AI3" s="59">
        <v>0.314</v>
      </c>
      <c r="AJ3" s="30">
        <f t="shared" si="3"/>
        <v>1.49</v>
      </c>
      <c r="AK3" s="30">
        <f t="shared" si="4"/>
        <v>6.55</v>
      </c>
      <c r="AL3" s="31">
        <v>0</v>
      </c>
      <c r="AM3" s="30">
        <f t="shared" si="5"/>
        <v>0</v>
      </c>
      <c r="AN3" s="31">
        <v>0</v>
      </c>
      <c r="AO3" s="30">
        <f t="shared" si="6"/>
        <v>0</v>
      </c>
      <c r="AP3" s="31"/>
      <c r="AQ3" s="30">
        <f t="shared" si="7"/>
        <v>0</v>
      </c>
      <c r="AR3" s="31"/>
      <c r="AS3" s="30">
        <f t="shared" si="8"/>
        <v>0</v>
      </c>
      <c r="AT3" s="34"/>
      <c r="AU3" s="31">
        <v>0</v>
      </c>
      <c r="AV3" s="30">
        <f t="shared" si="9"/>
        <v>0</v>
      </c>
      <c r="AW3" s="30">
        <f t="shared" si="10"/>
        <v>0</v>
      </c>
      <c r="AX3" s="30">
        <v>7.84</v>
      </c>
      <c r="AY3" s="33">
        <f t="shared" si="11"/>
        <v>0.2238</v>
      </c>
      <c r="AZ3" s="61">
        <v>10.1</v>
      </c>
      <c r="BA3" s="57"/>
      <c r="BB3" s="26">
        <v>920</v>
      </c>
      <c r="BC3" s="30">
        <f t="shared" si="12"/>
        <v>7212.8</v>
      </c>
      <c r="BD3" s="30">
        <f t="shared" si="13"/>
        <v>9292</v>
      </c>
    </row>
    <row r="4" spans="1:56" ht="15" customHeight="1" x14ac:dyDescent="0.25">
      <c r="A4" s="36">
        <v>7</v>
      </c>
      <c r="B4" s="37"/>
      <c r="C4" s="37"/>
      <c r="D4" s="37"/>
      <c r="E4" s="24" t="s">
        <v>4</v>
      </c>
      <c r="F4" s="24"/>
      <c r="G4" s="24" t="s">
        <v>49</v>
      </c>
      <c r="H4" s="25" t="s">
        <v>67</v>
      </c>
      <c r="I4" s="24" t="s">
        <v>68</v>
      </c>
      <c r="J4" s="24" t="s">
        <v>64</v>
      </c>
      <c r="K4" s="23" t="s">
        <v>63</v>
      </c>
      <c r="L4" s="23" t="s">
        <v>63</v>
      </c>
      <c r="M4" s="24" t="s">
        <v>62</v>
      </c>
      <c r="N4" s="24" t="s">
        <v>66</v>
      </c>
      <c r="O4" s="24"/>
      <c r="P4" s="62" t="s">
        <v>71</v>
      </c>
      <c r="Q4" s="37"/>
      <c r="R4" s="37"/>
      <c r="S4" s="55"/>
      <c r="T4" s="24" t="s">
        <v>5</v>
      </c>
      <c r="U4" s="46"/>
      <c r="V4" s="42">
        <v>3.8</v>
      </c>
      <c r="W4" s="24" t="s">
        <v>3</v>
      </c>
      <c r="X4" s="44">
        <v>25</v>
      </c>
      <c r="Y4" s="44">
        <v>20</v>
      </c>
      <c r="Z4" s="44">
        <v>17</v>
      </c>
      <c r="AA4" s="38">
        <v>2</v>
      </c>
      <c r="AB4" s="26">
        <v>2</v>
      </c>
      <c r="AC4" s="51">
        <f t="shared" si="0"/>
        <v>8.9999999999999993E-3</v>
      </c>
      <c r="AD4" s="27">
        <v>56</v>
      </c>
      <c r="AE4" s="28">
        <f t="shared" si="1"/>
        <v>12444</v>
      </c>
      <c r="AF4" s="29">
        <v>3500</v>
      </c>
      <c r="AG4" s="30">
        <f t="shared" si="2"/>
        <v>0.28000000000000003</v>
      </c>
      <c r="AH4" s="60" t="s">
        <v>60</v>
      </c>
      <c r="AI4" s="59">
        <v>0.314</v>
      </c>
      <c r="AJ4" s="30">
        <f t="shared" si="3"/>
        <v>1.19</v>
      </c>
      <c r="AK4" s="30">
        <f t="shared" si="4"/>
        <v>5.27</v>
      </c>
      <c r="AL4" s="31">
        <v>0</v>
      </c>
      <c r="AM4" s="32">
        <f t="shared" si="5"/>
        <v>0</v>
      </c>
      <c r="AN4" s="31">
        <v>0</v>
      </c>
      <c r="AO4" s="32">
        <f t="shared" si="6"/>
        <v>0</v>
      </c>
      <c r="AP4" s="31"/>
      <c r="AQ4" s="30">
        <f t="shared" si="7"/>
        <v>0</v>
      </c>
      <c r="AR4" s="31"/>
      <c r="AS4" s="30">
        <f t="shared" si="8"/>
        <v>0</v>
      </c>
      <c r="AT4" s="34"/>
      <c r="AU4" s="31">
        <v>0</v>
      </c>
      <c r="AV4" s="30">
        <f t="shared" si="9"/>
        <v>0</v>
      </c>
      <c r="AW4" s="30">
        <f t="shared" si="10"/>
        <v>0</v>
      </c>
      <c r="AX4" s="30">
        <v>6.35</v>
      </c>
      <c r="AY4" s="39">
        <f t="shared" si="11"/>
        <v>0.22559999999999999</v>
      </c>
      <c r="AZ4" s="61">
        <v>8.1999999999999993</v>
      </c>
      <c r="BA4" s="57"/>
      <c r="BB4" s="5">
        <v>1100</v>
      </c>
      <c r="BC4" s="30">
        <f t="shared" si="12"/>
        <v>6985</v>
      </c>
      <c r="BD4" s="30">
        <f t="shared" si="13"/>
        <v>9020</v>
      </c>
    </row>
    <row r="5" spans="1:56" ht="15" customHeight="1" x14ac:dyDescent="0.25">
      <c r="A5" s="36">
        <v>8</v>
      </c>
      <c r="B5" s="37"/>
      <c r="C5" s="37"/>
      <c r="D5" s="37"/>
      <c r="E5" s="24" t="s">
        <v>4</v>
      </c>
      <c r="F5" s="24"/>
      <c r="G5" s="24" t="s">
        <v>49</v>
      </c>
      <c r="H5" s="25" t="s">
        <v>67</v>
      </c>
      <c r="I5" s="24" t="s">
        <v>68</v>
      </c>
      <c r="J5" s="24" t="s">
        <v>64</v>
      </c>
      <c r="K5" s="23" t="s">
        <v>63</v>
      </c>
      <c r="L5" s="23" t="s">
        <v>63</v>
      </c>
      <c r="M5" s="24" t="s">
        <v>61</v>
      </c>
      <c r="N5" s="24" t="s">
        <v>66</v>
      </c>
      <c r="O5" s="24"/>
      <c r="P5" s="62" t="s">
        <v>72</v>
      </c>
      <c r="Q5" s="37"/>
      <c r="R5" s="37"/>
      <c r="S5" s="55"/>
      <c r="T5" s="24" t="s">
        <v>5</v>
      </c>
      <c r="U5" s="46"/>
      <c r="V5" s="42">
        <v>4.75</v>
      </c>
      <c r="W5" s="24" t="s">
        <v>3</v>
      </c>
      <c r="X5" s="44">
        <v>25</v>
      </c>
      <c r="Y5" s="44">
        <v>20</v>
      </c>
      <c r="Z5" s="44">
        <v>19</v>
      </c>
      <c r="AA5" s="38">
        <v>2</v>
      </c>
      <c r="AB5" s="26">
        <v>2</v>
      </c>
      <c r="AC5" s="51">
        <f t="shared" si="0"/>
        <v>0.01</v>
      </c>
      <c r="AD5" s="27">
        <v>56</v>
      </c>
      <c r="AE5" s="28">
        <f t="shared" si="1"/>
        <v>11200</v>
      </c>
      <c r="AF5" s="29">
        <v>3500</v>
      </c>
      <c r="AG5" s="30">
        <f>IF(ISERROR(AF5/AE5),"",AF5/AE5)</f>
        <v>0.31</v>
      </c>
      <c r="AH5" s="60" t="s">
        <v>60</v>
      </c>
      <c r="AI5" s="59">
        <v>0.314</v>
      </c>
      <c r="AJ5" s="30">
        <f t="shared" si="3"/>
        <v>1.49</v>
      </c>
      <c r="AK5" s="30">
        <f t="shared" si="4"/>
        <v>6.55</v>
      </c>
      <c r="AL5" s="31">
        <v>0</v>
      </c>
      <c r="AM5" s="32">
        <f t="shared" si="5"/>
        <v>0</v>
      </c>
      <c r="AN5" s="31"/>
      <c r="AO5" s="32">
        <f t="shared" si="6"/>
        <v>0</v>
      </c>
      <c r="AP5" s="31"/>
      <c r="AQ5" s="30">
        <f t="shared" si="7"/>
        <v>0</v>
      </c>
      <c r="AR5" s="31"/>
      <c r="AS5" s="30">
        <f t="shared" si="8"/>
        <v>0</v>
      </c>
      <c r="AT5" s="34"/>
      <c r="AU5" s="31"/>
      <c r="AV5" s="30">
        <f t="shared" si="9"/>
        <v>0</v>
      </c>
      <c r="AW5" s="30">
        <f t="shared" si="10"/>
        <v>0</v>
      </c>
      <c r="AX5" s="30">
        <v>7.84</v>
      </c>
      <c r="AY5" s="39">
        <f t="shared" si="11"/>
        <v>0.2238</v>
      </c>
      <c r="AZ5" s="61">
        <v>10.1</v>
      </c>
      <c r="BA5" s="57"/>
      <c r="BB5" s="5">
        <v>920</v>
      </c>
      <c r="BC5" s="30">
        <f t="shared" si="12"/>
        <v>7212.8</v>
      </c>
      <c r="BD5" s="30">
        <f t="shared" si="13"/>
        <v>9292</v>
      </c>
    </row>
  </sheetData>
  <sheetProtection insertRows="0" deleteRows="0" sort="0"/>
  <protectedRanges>
    <protectedRange sqref="M6:R208 V2:W5 T2:T5 L2:O5 Q2:R5 T6:AZ208 AA2:AA5 AC2:AE5 AG2:AG5 AJ2:AY5 A2:K208 BB3:BB5" name="Range1"/>
    <protectedRange sqref="X2:Z5" name="Range1_2"/>
    <protectedRange sqref="AF2:AF5" name="Range1_3"/>
    <protectedRange sqref="L6:L244" name="Range1_1"/>
    <protectedRange sqref="S2:S239" name="Range1_3_1"/>
    <protectedRange sqref="BA2:BA239" name="Range1_4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T2:T5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W2:W5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F2:F5</xm:sqref>
        </x14:dataValidation>
        <x14:dataValidation type="list" allowBlank="1" showInputMessage="1" showErrorMessage="1" xr:uid="{3D47D15C-A752-4381-BEB0-85A1AAD75CC1}">
          <x14:formula1>
            <xm:f>#REF!</xm:f>
          </x14:formula1>
          <xm:sqref>G2:G5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2025-11-11T07:10:45Z</dcterms:modified>
</cp:coreProperties>
</file>