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" i="1" l="1"/>
  <c r="AU2" i="1"/>
  <c r="AP2" i="1"/>
  <c r="AN2" i="1"/>
  <c r="AL2" i="1"/>
  <c r="AB2" i="1"/>
  <c r="AD2" i="1" s="1"/>
  <c r="AF2" i="1" s="1"/>
  <c r="U2" i="1"/>
  <c r="AI2" i="1" s="1"/>
  <c r="AJ2" i="1" l="1"/>
  <c r="AR2" i="1"/>
  <c r="AV2" i="1" s="1"/>
  <c r="AW2" i="1" s="1"/>
  <c r="AX2" i="1" l="1"/>
  <c r="BA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<sst xmlns="http://schemas.openxmlformats.org/spreadsheetml/2006/main" count="67" uniqueCount="67">
  <si>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</si>
  <si>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</si>
  <si>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</si>
  <si>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</si>
  <si>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</si>
  <si>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</si>
  <si>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</si>
  <si>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</si>
  <si>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</si>
  <si>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</si>
  <si>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</si>
  <si>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</si>
  <si>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</si>
  <si>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</si>
  <si>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</si>
  <si>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</si>
  <si>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</si>
  <si>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</si>
  <si>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</si>
  <si>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</si>
  <si>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</si>
  <si>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</si>
  <si>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</si>
  <si>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</si>
  <si>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</si>
  <si>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</si>
  <si>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</si>
  <si>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</si>
  <si>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</si>
  <si>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</si>
  <si>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</si>
  <si>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</si>
  <si>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</si>
  <si>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</si>
  <si>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</si>
  <si>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</si>
  <si>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</si>
  <si>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</si>
  <si>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</si>
  <si>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</si>
  <si>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</si>
  <si>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</si>
  <si>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</si>
  <si>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</si>
  <si>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</si>
  <si>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</si>
  <si>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</si>
  <si>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</si>
  <si>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</si>
  <si>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</si>
  <si>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</si>
  <si>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</si>
  <si>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</si>
  <si>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</si>
  <si>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</si>
  <si>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200TC Cotton Print</t>
    <phoneticPr fontId="8" type="noConversion"/>
  </si>
  <si>
    <t>100% Cotton 200TC Printed Sheet Set</t>
    <phoneticPr fontId="8" type="noConversion"/>
  </si>
  <si>
    <t>100% Cotton, Printed</t>
    <phoneticPr fontId="8" type="noConversion"/>
  </si>
  <si>
    <t>Twin: 66x96"/39x75+12"/20x30" (1)</t>
  </si>
  <si>
    <t>Set</t>
  </si>
  <si>
    <t>Normal</t>
  </si>
  <si>
    <t>6302.21.9020</t>
  </si>
  <si>
    <t>100% Cotton Printed Sheet Set, 4" single needle hem, VZB packaging</t>
    <phoneticPr fontId="8" type="noConversion"/>
  </si>
  <si>
    <t>WILLOW &amp; SAGE</t>
  </si>
  <si>
    <t>200TC Cotton Printed Sheet</t>
    <phoneticPr fontId="8" type="noConversion"/>
  </si>
  <si>
    <t>NARI  FLORAL - YELLOW</t>
    <phoneticPr fontId="9" type="noConversion"/>
  </si>
  <si>
    <t>RS20-8676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</si>
</sst>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1" fontId="5" fillId="0" borderId="2" xfId="4" applyNumberFormat="1" applyBorder="1"/>
    <xf numFmtId="0" fontId="1" fillId="0" borderId="0" xfId="1"/>
    <xf numFmtId="0" fontId="5" fillId="5" borderId="2" xfId="0" quotePrefix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May%20100%25%20Cotton%20Sheet%20Set%2011-21-2025%20Commitment%202026%20POE%20PAK%20(00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9">
          <cell r="J19">
            <v>8.5299999999999994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"/>
  <sheetViews>
    <sheetView tabSelected="1" topLeftCell="L1" zoomScaleNormal="100" workbookViewId="0">
      <selection activeCell="N17" sqref="N1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45" customWidth="1"/>
    <col min="27" max="27" width="6.28515625" style="46" customWidth="1"/>
    <col min="28" max="28" width="10" style="47" customWidth="1"/>
    <col min="29" max="29" width="10" style="45" customWidth="1"/>
    <col min="30" max="30" width="9.85546875" style="46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2" customFormat="1" x14ac:dyDescent="0.25">
      <c r="A2" s="26">
        <v>7</v>
      </c>
      <c r="B2" s="27"/>
      <c r="C2" s="27"/>
      <c r="D2" s="27"/>
      <c r="E2" s="27" t="s">
        <v>63</v>
      </c>
      <c r="F2" s="27"/>
      <c r="G2" s="27" t="s">
        <v>54</v>
      </c>
      <c r="H2" s="27" t="s">
        <v>55</v>
      </c>
      <c r="I2" s="27" t="s">
        <v>56</v>
      </c>
      <c r="J2" s="27" t="s">
        <v>64</v>
      </c>
      <c r="K2" s="27" t="s">
        <v>62</v>
      </c>
      <c r="L2" s="28" t="s">
        <v>57</v>
      </c>
      <c r="M2" s="27" t="s">
        <v>58</v>
      </c>
      <c r="N2" s="27" t="s">
        <v>65</v>
      </c>
      <c r="O2" s="27"/>
      <c r="P2" s="43" t="s">
        <v>66</v>
      </c>
      <c r="Q2" s="27"/>
      <c r="R2" s="27"/>
      <c r="S2" s="27" t="s">
        <v>59</v>
      </c>
      <c r="T2" s="29"/>
      <c r="U2" s="30">
        <f>'[1]Internal Commitment'!J19</f>
        <v>8.5299999999999994</v>
      </c>
      <c r="V2" s="27" t="s">
        <v>60</v>
      </c>
      <c r="W2" s="31">
        <v>35</v>
      </c>
      <c r="X2" s="31">
        <v>27</v>
      </c>
      <c r="Y2" s="31">
        <v>20</v>
      </c>
      <c r="Z2" s="32">
        <v>5.0999999999999996</v>
      </c>
      <c r="AA2" s="31">
        <v>4</v>
      </c>
      <c r="AB2" s="33">
        <f t="shared" ref="AB2" si="0">IF(W2="","",W2*X2*Y2/1000000)</f>
        <v>1.89E-2</v>
      </c>
      <c r="AC2" s="32">
        <v>56</v>
      </c>
      <c r="AD2" s="34">
        <f t="shared" ref="AD2" si="1">IF(AA2="","",AC2/AB2*AA2)</f>
        <v>11851.851851851852</v>
      </c>
      <c r="AE2" s="35">
        <v>3500</v>
      </c>
      <c r="AF2" s="36">
        <f t="shared" ref="AF2" si="2">IF(ISERROR(AE2/AD2),"",AE2/AD2)</f>
        <v>0.29531249999999998</v>
      </c>
      <c r="AG2" s="27" t="s">
        <v>61</v>
      </c>
      <c r="AH2" s="37">
        <v>0.25700000000000001</v>
      </c>
      <c r="AI2" s="36">
        <f t="shared" ref="AI2" si="3">IF(ISERROR(U2*AH2),"",U2*AH2)</f>
        <v>2.1922099999999998</v>
      </c>
      <c r="AJ2" s="36">
        <f t="shared" ref="AJ2" si="4">IF(ISERROR(U2+AF2+AI2),"",U2+AF2+AI2)</f>
        <v>11.017522499999998</v>
      </c>
      <c r="AK2" s="38">
        <v>0</v>
      </c>
      <c r="AL2" s="36">
        <f t="shared" ref="AL2" si="5">IF(ISERROR(AY2*AK2),"",AY2*AK2)</f>
        <v>0</v>
      </c>
      <c r="AM2" s="38">
        <v>0</v>
      </c>
      <c r="AN2" s="36">
        <f t="shared" ref="AN2" si="6">IF(ISERROR(AY2*AM2),"",AY2*AM2)</f>
        <v>0</v>
      </c>
      <c r="AO2" s="38">
        <v>0</v>
      </c>
      <c r="AP2" s="36">
        <f t="shared" ref="AP2" si="7">IF(ISERROR(AY2*AO2),"",AY2*AO2)</f>
        <v>0</v>
      </c>
      <c r="AQ2" s="38">
        <v>0</v>
      </c>
      <c r="AR2" s="36">
        <f t="shared" ref="AR2" si="8">IF(ISERROR(U2*AQ2),"",U2*AQ2)</f>
        <v>0</v>
      </c>
      <c r="AS2" s="39">
        <v>0</v>
      </c>
      <c r="AT2" s="38">
        <v>0</v>
      </c>
      <c r="AU2" s="36">
        <f t="shared" ref="AU2" si="9">IF(ISERROR(AY2*AT2),"",AY2*AT2)</f>
        <v>0</v>
      </c>
      <c r="AV2" s="36">
        <f t="shared" ref="AV2" si="10">IF(ISERROR(AL2+AN2+AP2+AR2+AU2),"",AL2+AN2+AP2+AR2+AU2)</f>
        <v>0</v>
      </c>
      <c r="AW2" s="36">
        <f t="shared" ref="AW2" si="11">IF(ISERROR(AJ2+AV2),"",AJ2+AV2)</f>
        <v>11.017522499999998</v>
      </c>
      <c r="AX2" s="40">
        <f t="shared" ref="AX2" si="12">IF(ISERROR((AY2-AW2)/AY2),"",(AY2-AW2)/AY2)</f>
        <v>0.10426646341463433</v>
      </c>
      <c r="AY2" s="39">
        <v>12.3</v>
      </c>
      <c r="AZ2" s="41">
        <v>1600</v>
      </c>
      <c r="BA2" s="36">
        <f>IF(ISERROR(AW2*AZ2),"",AW2*AZ2)</f>
        <v>17628.035999999996</v>
      </c>
      <c r="BB2" s="36">
        <f t="shared" ref="BB2" si="13">IF(ISERROR(AY2*AZ2),"",AY2*AZ2)</f>
        <v>19680</v>
      </c>
    </row>
  </sheetData>
  <sheetProtection insertRows="0" deleteRows="0" sort="0"/>
  <protectedRanges>
    <protectedRange sqref="W3:AY210 A2:G2 M3:T210 AI2:AX2 AF2 O2 AB2:AD2 I2:K2 M2 A3:K210 U2:V210 Q2:S2" name="Range1"/>
    <protectedRange sqref="W2:Z2" name="Range1_2"/>
    <protectedRange sqref="AE2" name="Range1_3"/>
    <protectedRange sqref="L2:L246" name="Range1_1"/>
    <protectedRange sqref="H2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</xm:sqref>
        </x14:dataValidation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[1]Data!#REF!</xm:f>
          </x14:formula1>
          <xm:sqref>V2</xm:sqref>
        </x14:dataValidation>
        <x14:dataValidation type="list" allowBlank="1" showInputMessage="1" showErrorMessage="1">
          <x14:formula1>
            <xm:f>[1]Data!#REF!</xm:f>
          </x14:formula1>
          <xm:sqref>S2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2025-11-25T09:10:27Z</dcterms:created>
  <dcterms:modified xsi:type="dcterms:W3CDTF">2025-11-25T09:11:02Z</dcterms:modified>
</cp:coreProperties>
</file>