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C9" i="1" l="1"/>
  <c r="AE9" i="1" s="1"/>
  <c r="AG9" i="1" s="1"/>
  <c r="W9" i="1"/>
  <c r="AC8" i="1"/>
  <c r="AE8" i="1" s="1"/>
  <c r="AG8" i="1" s="1"/>
  <c r="W8" i="1"/>
  <c r="AJ8" i="1" s="1"/>
  <c r="AC7" i="1"/>
  <c r="AE7" i="1" s="1"/>
  <c r="AG7" i="1" s="1"/>
  <c r="W7" i="1"/>
  <c r="AC6" i="1"/>
  <c r="AE6" i="1" s="1"/>
  <c r="AG6" i="1" s="1"/>
  <c r="W6" i="1"/>
  <c r="AJ6" i="1" s="1"/>
  <c r="AC5" i="1"/>
  <c r="AE5" i="1" s="1"/>
  <c r="AG5" i="1" s="1"/>
  <c r="W5" i="1"/>
  <c r="AC4" i="1"/>
  <c r="AE4" i="1" s="1"/>
  <c r="AG4" i="1" s="1"/>
  <c r="W4" i="1"/>
  <c r="AJ4" i="1" s="1"/>
  <c r="AC3" i="1"/>
  <c r="AE3" i="1" s="1"/>
  <c r="AG3" i="1" s="1"/>
  <c r="W3" i="1"/>
  <c r="AC2" i="1"/>
  <c r="AE2" i="1" s="1"/>
  <c r="AG2" i="1" s="1"/>
  <c r="W2" i="1"/>
  <c r="AK4" i="1" l="1"/>
  <c r="AK8" i="1"/>
  <c r="AJ3" i="1"/>
  <c r="AK3" i="1" s="1"/>
  <c r="AJ7" i="1"/>
  <c r="AK7" i="1" s="1"/>
  <c r="AJ5" i="1"/>
  <c r="AK5" i="1" s="1"/>
  <c r="AK6" i="1"/>
  <c r="AJ9" i="1"/>
  <c r="AK9" i="1" s="1"/>
  <c r="AJ2" i="1"/>
  <c r="AK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M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N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Q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T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V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AZ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C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H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J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L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M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N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O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P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Q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T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U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<sst xmlns="http://schemas.openxmlformats.org/spreadsheetml/2006/main" count="177" uniqueCount="92">
  <si>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</si>
  <si>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</si>
  <si>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</si>
  <si>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</si>
  <si>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</si>
  <si>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</si>
  <si>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</si>
  <si>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</si>
  <si>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</si>
  <si>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Pattern</t>
  </si>
  <si>
    <t>Piece</t>
  </si>
  <si>
    <t>100% polyester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</si>
  <si>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</si>
  <si>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</si>
  <si>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</si>
  <si>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</si>
  <si>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</si>
  <si>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</si>
  <si>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</si>
  <si>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</si>
  <si>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</si>
  <si>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</si>
  <si>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</si>
  <si>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</si>
  <si>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</si>
  <si>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</si>
  <si>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</si>
  <si>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</si>
  <si>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</si>
  <si>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</si>
  <si>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</si>
  <si>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</si>
  <si>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</si>
  <si>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</si>
  <si>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</si>
  <si>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</si>
  <si>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</si>
  <si>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</si>
  <si>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</si>
  <si>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</si>
  <si>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</si>
  <si>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</si>
  <si>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</si>
  <si>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</si>
  <si>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</si>
  <si>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</si>
  <si>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</si>
  <si>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</si>
  <si>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</si>
  <si>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</si>
  <si>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</si>
  <si>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</si>
  <si>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</si>
  <si>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</si>
  <si>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</si>
  <si>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</si>
  <si>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</si>
  <si>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</si>
  <si>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</si>
  <si>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</si>
  <si>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</si>
  <si>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</si>
  <si>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</si>
  <si>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</si>
  <si>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</si>
  <si>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</si>
  <si>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</si>
  <si>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</si>
  <si>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</si>
  <si>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</si>
  <si>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</si>
  <si>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</si>
  <si>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</si>
  <si>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</si>
  <si>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</si>
  <si>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</t>
  </si>
  <si>
    <t>Ottoman &amp; Cubes &amp; Stool &amp; Bean Bag</t>
  </si>
  <si>
    <t>Pazpod Bean Bag</t>
  </si>
  <si>
    <r>
      <rPr>
        <sz val="11"/>
        <rFont val="Calibri"/>
        <family val="2"/>
      </rPr>
      <t>Cover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100% polyester 240gsm solid mink bonded 50gsm TC fabric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a handle, a side pocket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5# nylon zipper closure.Inner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80gsm black non-woven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shredded foam fill.                                            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Ineer compressed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Cover fold put in PE bag+Instruction card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Put together in a print carton.</t>
    </r>
  </si>
  <si>
    <t>Beige</t>
  </si>
  <si>
    <t>Compressed/Knocked Down</t>
  </si>
  <si>
    <t xml:space="preserve">9404.90.9622 </t>
  </si>
  <si>
    <t>Default</t>
  </si>
  <si>
    <t>Sage</t>
  </si>
  <si>
    <t>100% polyester</t>
    <phoneticPr fontId="3" type="noConversion"/>
  </si>
  <si>
    <t>100% polyester Codi Pazpod Bean Bag</t>
    <phoneticPr fontId="3" type="noConversion"/>
  </si>
  <si>
    <t>3FT(34x34x22")/7.2KG</t>
    <phoneticPr fontId="3" type="noConversion"/>
  </si>
  <si>
    <t>4FT(44x44x24")/14.2KG</t>
    <phoneticPr fontId="3" type="noConversion"/>
  </si>
  <si>
    <t>5FT (52x52x24.5") /16.8KG</t>
    <phoneticPr fontId="3" type="noConversion"/>
  </si>
  <si>
    <t>5FT (52x52x24.5") /16.8KG</t>
    <phoneticPr fontId="3" type="noConversion"/>
  </si>
  <si>
    <t>6FT（66x48x24"）/17.5kg</t>
    <phoneticPr fontId="3" type="noConversion"/>
  </si>
  <si>
    <t>Small oversize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</si>
</sst>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0.00_);[Red]\(0.00\)"/>
    <numFmt numFmtId="183" formatCode="&quot;$&quot;#,##0.00"/>
    <numFmt numFmtId="184" formatCode="0.0"/>
    <numFmt numFmtId="185" formatCode="0.000"/>
    <numFmt numFmtId="186" formatCode="[$$-409]#,##0.00;\-[$$-409]#,##0.00"/>
    <numFmt numFmtId="187" formatCode="[$$-481]#,##0.00_);[Red]\([$$-481]#,##0.00\)"/>
    <numFmt numFmtId="188" formatCode="[$€-2]\ #,##0.00_);[Red]\([$€-2]\ #,##0.00\)"/>
    <numFmt numFmtId="189" formatCode="_ * #,##0_ ;_ * \-#,##0_ ;_ * &quot;-&quot;??_ ;_ @_ "/>
    <numFmt numFmtId="190" formatCode="0.0%"/>
    <numFmt numFmtId="191" formatCode="&quot;$&quot;#,##0.00_);\(&quot;$&quot;#,##0.00\)"/>
    <numFmt numFmtId="192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9"/>
      <name val="微软雅黑"/>
      <family val="2"/>
      <charset val="134"/>
    </font>
    <font>
      <sz val="8"/>
      <color rgb="FF000000"/>
      <name val="Arial"/>
      <family val="2"/>
    </font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0" fontId="1" fillId="0" borderId="0"/>
    <xf numFmtId="0" fontId="13" fillId="0" borderId="0"/>
  </cellStyleXfs>
  <cellXfs count="67">
    <xf numFmtId="0" fontId="0" fillId="0" borderId="0" xfId="0" applyNumberFormat="1" applyFont="1"/>
    <xf numFmtId="0" fontId="6" fillId="0" borderId="1" xfId="3" applyFont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6" fillId="4" borderId="1" xfId="3" applyNumberFormat="1" applyFont="1" applyFill="1" applyBorder="1" applyAlignment="1">
      <alignment horizontal="center" wrapText="1"/>
    </xf>
    <xf numFmtId="4" fontId="6" fillId="4" borderId="1" xfId="3" applyNumberFormat="1" applyFont="1" applyFill="1" applyBorder="1" applyAlignment="1">
      <alignment horizontal="center" wrapText="1"/>
    </xf>
    <xf numFmtId="2" fontId="6" fillId="4" borderId="1" xfId="3" applyNumberFormat="1" applyFont="1" applyFill="1" applyBorder="1" applyAlignment="1">
      <alignment horizontal="center" wrapText="1"/>
    </xf>
    <xf numFmtId="183" fontId="8" fillId="5" borderId="1" xfId="4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4" fontId="6" fillId="0" borderId="1" xfId="3" applyNumberFormat="1" applyFont="1" applyBorder="1" applyAlignment="1">
      <alignment horizontal="center" wrapText="1"/>
    </xf>
    <xf numFmtId="185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3" fontId="8" fillId="3" borderId="1" xfId="4" applyNumberFormat="1" applyFont="1" applyFill="1" applyBorder="1" applyAlignment="1">
      <alignment wrapText="1"/>
    </xf>
    <xf numFmtId="1" fontId="8" fillId="6" borderId="1" xfId="4" applyNumberFormat="1" applyFont="1" applyFill="1" applyBorder="1" applyAlignment="1">
      <alignment wrapText="1"/>
    </xf>
    <xf numFmtId="2" fontId="8" fillId="6" borderId="1" xfId="4" applyNumberFormat="1" applyFont="1" applyFill="1" applyBorder="1" applyAlignment="1">
      <alignment wrapText="1"/>
    </xf>
    <xf numFmtId="2" fontId="6" fillId="6" borderId="1" xfId="3" applyNumberFormat="1" applyFont="1" applyFill="1" applyBorder="1" applyAlignment="1">
      <alignment horizontal="center" wrapText="1"/>
    </xf>
    <xf numFmtId="10" fontId="6" fillId="6" borderId="1" xfId="3" applyNumberFormat="1" applyFont="1" applyFill="1" applyBorder="1" applyAlignment="1">
      <alignment horizontal="center" wrapText="1"/>
    </xf>
    <xf numFmtId="10" fontId="6" fillId="7" borderId="1" xfId="3" applyNumberFormat="1" applyFont="1" applyFill="1" applyBorder="1" applyAlignment="1">
      <alignment horizontal="center" wrapText="1"/>
    </xf>
    <xf numFmtId="183" fontId="8" fillId="7" borderId="1" xfId="4" applyNumberFormat="1" applyFont="1" applyFill="1" applyBorder="1" applyAlignment="1">
      <alignment wrapText="1"/>
    </xf>
    <xf numFmtId="183" fontId="9" fillId="7" borderId="1" xfId="4" applyNumberFormat="1" applyFont="1" applyFill="1" applyBorder="1" applyAlignment="1">
      <alignment wrapText="1"/>
    </xf>
    <xf numFmtId="0" fontId="9" fillId="4" borderId="1" xfId="4" applyFont="1" applyFill="1" applyBorder="1" applyAlignment="1">
      <alignment wrapText="1"/>
    </xf>
    <xf numFmtId="183" fontId="8" fillId="4" borderId="1" xfId="4" applyNumberFormat="1" applyFont="1" applyFill="1" applyBorder="1" applyAlignment="1">
      <alignment wrapText="1"/>
    </xf>
    <xf numFmtId="183" fontId="9" fillId="4" borderId="1" xfId="4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horizontal="center" wrapText="1"/>
    </xf>
    <xf numFmtId="183" fontId="8" fillId="8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0" fontId="8" fillId="9" borderId="1" xfId="4" applyNumberFormat="1" applyFont="1" applyFill="1" applyBorder="1" applyAlignment="1">
      <alignment wrapText="1"/>
    </xf>
    <xf numFmtId="10" fontId="9" fillId="8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8" fontId="11" fillId="0" borderId="1" xfId="11" applyNumberFormat="1" applyFont="1" applyBorder="1" applyAlignment="1">
      <alignment horizontal="center" vertical="center" wrapText="1"/>
    </xf>
    <xf numFmtId="183" fontId="2" fillId="0" borderId="3" xfId="3" applyNumberFormat="1" applyBorder="1" applyAlignment="1">
      <alignment horizontal="center" vertical="center" wrapText="1"/>
    </xf>
    <xf numFmtId="181" fontId="5" fillId="0" borderId="1" xfId="3" applyNumberFormat="1" applyFont="1" applyBorder="1" applyAlignment="1">
      <alignment horizontal="center" vertical="center" wrapText="1"/>
    </xf>
    <xf numFmtId="191" fontId="14" fillId="11" borderId="4" xfId="0" applyNumberFormat="1" applyFont="1" applyFill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wrapText="1"/>
    </xf>
    <xf numFmtId="186" fontId="2" fillId="0" borderId="1" xfId="3" applyNumberFormat="1" applyBorder="1" applyAlignment="1">
      <alignment horizontal="center" wrapText="1"/>
    </xf>
    <xf numFmtId="189" fontId="12" fillId="0" borderId="2" xfId="0" applyNumberFormat="1" applyFon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4" fontId="2" fillId="0" borderId="3" xfId="3" applyNumberFormat="1" applyBorder="1" applyAlignment="1">
      <alignment horizontal="center" vertical="center" wrapText="1"/>
    </xf>
    <xf numFmtId="2" fontId="2" fillId="0" borderId="3" xfId="3" applyNumberFormat="1" applyBorder="1" applyAlignment="1">
      <alignment horizontal="center" vertical="center" wrapText="1"/>
    </xf>
    <xf numFmtId="183" fontId="2" fillId="10" borderId="1" xfId="3" applyNumberFormat="1" applyFill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185" fontId="2" fillId="10" borderId="1" xfId="3" applyNumberForma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10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3" fontId="2" fillId="0" borderId="1" xfId="3" applyNumberFormat="1" applyBorder="1" applyAlignment="1">
      <alignment horizontal="center" vertical="center" wrapText="1"/>
    </xf>
    <xf numFmtId="10" fontId="2" fillId="10" borderId="1" xfId="3" applyNumberFormat="1" applyFill="1" applyBorder="1" applyAlignment="1">
      <alignment horizontal="center" vertical="center" wrapText="1"/>
    </xf>
    <xf numFmtId="192" fontId="14" fillId="11" borderId="5" xfId="0" applyNumberFormat="1" applyFont="1" applyFill="1" applyBorder="1" applyAlignment="1">
      <alignment horizontal="center" vertical="center" wrapText="1"/>
    </xf>
    <xf numFmtId="183" fontId="2" fillId="0" borderId="0" xfId="3" applyNumberFormat="1" applyAlignment="1">
      <alignment horizontal="center" vertical="center" wrapText="1"/>
    </xf>
    <xf numFmtId="10" fontId="0" fillId="10" borderId="1" xfId="7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1" xfId="0" applyNumberFormat="1" applyFont="1" applyBorder="1" applyAlignment="1">
      <alignment wrapText="1"/>
    </xf>
  </cellXfs>
  <cellStyles count="13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Normal_West End Quote Sheet for Fred Meyer20090804-Hellen" xfId="11"/>
    <cellStyle name="Percent 2" xfId="7"/>
    <cellStyle name="常规" xfId="0" builtinId="0"/>
    <cellStyle name="常规 25" xfId="1"/>
    <cellStyle name="常规 3" xfId="12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MISC%20AmazonFBA%20CODI%20Pazpod%20Bean%20Bag%20commitment-%20Add%20color%2011%2012%20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Formulas"/>
      <sheetName val="Beanbag new color"/>
      <sheetName val="History email"/>
      <sheetName val="Quote Sheet "/>
      <sheetName val="Quote Sheet-6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9"/>
  <sheetViews>
    <sheetView tabSelected="1" topLeftCell="AJ1" workbookViewId="0">
      <selection activeCell="AR1" sqref="AR1:AR1048576"/>
    </sheetView>
  </sheetViews>
  <sheetFormatPr defaultRowHeight="20.100000000000001" customHeight="1"/>
  <cols>
    <col min="1" max="5" width="20" style="66" customWidth="1"/>
    <col min="6" max="6" width="26" style="66" customWidth="1"/>
    <col min="7" max="46" width="20" style="66" customWidth="1"/>
    <col min="47" max="47" width="9.140625" style="66" customWidth="1"/>
    <col min="48" max="16384" width="9.140625" style="66"/>
  </cols>
  <sheetData>
    <row r="1" spans="1:73" s="34" customFormat="1" ht="20.100000000000001" customHeight="1">
      <c r="A1" s="1" t="s">
        <v>12</v>
      </c>
      <c r="B1" s="1" t="s">
        <v>13</v>
      </c>
      <c r="C1" s="2" t="s">
        <v>14</v>
      </c>
      <c r="D1" s="3" t="s">
        <v>3</v>
      </c>
      <c r="E1" s="3" t="s">
        <v>2</v>
      </c>
      <c r="F1" s="4" t="s">
        <v>4</v>
      </c>
      <c r="G1" s="2" t="s">
        <v>9</v>
      </c>
      <c r="H1" s="5" t="s">
        <v>15</v>
      </c>
      <c r="I1" s="5" t="s">
        <v>1</v>
      </c>
      <c r="J1" s="5" t="s">
        <v>16</v>
      </c>
      <c r="K1" s="5" t="s">
        <v>5</v>
      </c>
      <c r="L1" s="5" t="s">
        <v>17</v>
      </c>
      <c r="M1" s="5" t="s">
        <v>6</v>
      </c>
      <c r="N1" s="2" t="s">
        <v>7</v>
      </c>
      <c r="O1" s="2" t="s">
        <v>0</v>
      </c>
      <c r="P1" s="2" t="s">
        <v>18</v>
      </c>
      <c r="Q1" s="2" t="s">
        <v>19</v>
      </c>
      <c r="R1" s="5" t="s">
        <v>20</v>
      </c>
      <c r="S1" s="6" t="s">
        <v>21</v>
      </c>
      <c r="T1" s="7" t="s">
        <v>22</v>
      </c>
      <c r="U1" s="8" t="s">
        <v>23</v>
      </c>
      <c r="V1" s="9" t="s">
        <v>24</v>
      </c>
      <c r="W1" s="10" t="s">
        <v>25</v>
      </c>
      <c r="X1" s="11" t="s">
        <v>8</v>
      </c>
      <c r="Y1" s="12" t="s">
        <v>26</v>
      </c>
      <c r="Z1" s="12" t="s">
        <v>27</v>
      </c>
      <c r="AA1" s="12" t="s">
        <v>28</v>
      </c>
      <c r="AB1" s="6" t="s">
        <v>29</v>
      </c>
      <c r="AC1" s="13" t="s">
        <v>30</v>
      </c>
      <c r="AD1" s="14" t="s">
        <v>31</v>
      </c>
      <c r="AE1" s="15" t="s">
        <v>32</v>
      </c>
      <c r="AF1" s="1" t="s">
        <v>33</v>
      </c>
      <c r="AG1" s="16" t="s">
        <v>34</v>
      </c>
      <c r="AH1" s="1" t="s">
        <v>35</v>
      </c>
      <c r="AI1" s="17" t="s">
        <v>36</v>
      </c>
      <c r="AJ1" s="18" t="s">
        <v>37</v>
      </c>
      <c r="AK1" s="16" t="s">
        <v>38</v>
      </c>
      <c r="AL1" s="19" t="s">
        <v>39</v>
      </c>
      <c r="AM1" s="20" t="s">
        <v>40</v>
      </c>
      <c r="AN1" s="20" t="s">
        <v>41</v>
      </c>
      <c r="AO1" s="21" t="s">
        <v>42</v>
      </c>
      <c r="AP1" s="22" t="s">
        <v>43</v>
      </c>
      <c r="AQ1" s="20" t="s">
        <v>44</v>
      </c>
      <c r="AR1" s="20" t="s">
        <v>45</v>
      </c>
      <c r="AS1" s="23" t="s">
        <v>46</v>
      </c>
      <c r="AT1" s="24" t="s">
        <v>47</v>
      </c>
      <c r="AU1" s="23" t="s">
        <v>48</v>
      </c>
      <c r="AV1" s="24" t="s">
        <v>49</v>
      </c>
      <c r="AW1" s="25" t="s">
        <v>50</v>
      </c>
      <c r="AX1" s="23" t="s">
        <v>51</v>
      </c>
      <c r="AY1" s="24" t="s">
        <v>52</v>
      </c>
      <c r="AZ1" s="24" t="s">
        <v>53</v>
      </c>
      <c r="BA1" s="26" t="s">
        <v>54</v>
      </c>
      <c r="BB1" s="27" t="s">
        <v>55</v>
      </c>
      <c r="BC1" s="27" t="s">
        <v>56</v>
      </c>
      <c r="BD1" s="28" t="s">
        <v>57</v>
      </c>
      <c r="BE1" s="28" t="s">
        <v>58</v>
      </c>
      <c r="BF1" s="27" t="s">
        <v>59</v>
      </c>
      <c r="BG1" s="29" t="s">
        <v>60</v>
      </c>
      <c r="BH1" s="27" t="s">
        <v>61</v>
      </c>
      <c r="BI1" s="29" t="s">
        <v>62</v>
      </c>
      <c r="BJ1" s="27" t="s">
        <v>63</v>
      </c>
      <c r="BK1" s="29" t="s">
        <v>64</v>
      </c>
      <c r="BL1" s="27" t="s">
        <v>65</v>
      </c>
      <c r="BM1" s="27" t="s">
        <v>66</v>
      </c>
      <c r="BN1" s="30" t="s">
        <v>67</v>
      </c>
      <c r="BO1" s="30" t="s">
        <v>68</v>
      </c>
      <c r="BP1" s="31" t="s">
        <v>69</v>
      </c>
      <c r="BQ1" s="31" t="s">
        <v>70</v>
      </c>
      <c r="BR1" s="32" t="s">
        <v>71</v>
      </c>
      <c r="BS1" s="33" t="s">
        <v>72</v>
      </c>
      <c r="BT1" s="31" t="s">
        <v>73</v>
      </c>
      <c r="BU1" s="31" t="s">
        <v>74</v>
      </c>
    </row>
    <row r="2" spans="1:73" s="63" customFormat="1" ht="20.100000000000001" customHeight="1">
      <c r="A2" s="35">
        <v>1</v>
      </c>
      <c r="B2" s="35"/>
      <c r="C2" s="35"/>
      <c r="D2" s="35" t="s">
        <v>75</v>
      </c>
      <c r="E2" s="35"/>
      <c r="F2" s="35" t="s">
        <v>76</v>
      </c>
      <c r="G2" s="36"/>
      <c r="H2" s="37" t="s">
        <v>85</v>
      </c>
      <c r="I2" s="37" t="s">
        <v>77</v>
      </c>
      <c r="J2" s="35" t="s">
        <v>78</v>
      </c>
      <c r="K2" s="35" t="s">
        <v>84</v>
      </c>
      <c r="L2" s="38" t="s">
        <v>86</v>
      </c>
      <c r="M2" s="45" t="s">
        <v>79</v>
      </c>
      <c r="N2" s="35"/>
      <c r="O2" s="35"/>
      <c r="P2" s="35"/>
      <c r="Q2" s="35"/>
      <c r="R2" s="35" t="s">
        <v>10</v>
      </c>
      <c r="S2" s="46">
        <v>44</v>
      </c>
      <c r="T2" s="39">
        <v>16.670000000000002</v>
      </c>
      <c r="U2" s="47">
        <v>135</v>
      </c>
      <c r="V2" s="48">
        <v>8.1</v>
      </c>
      <c r="W2" s="49">
        <f>IF(ISERROR(U2/V2),"",U2/V2)</f>
        <v>16.666666666666668</v>
      </c>
      <c r="X2" s="35" t="s">
        <v>80</v>
      </c>
      <c r="Y2" s="50">
        <v>44</v>
      </c>
      <c r="Z2" s="50">
        <v>44</v>
      </c>
      <c r="AA2" s="50">
        <v>30</v>
      </c>
      <c r="AB2" s="46">
        <v>1</v>
      </c>
      <c r="AC2" s="51">
        <f t="shared" ref="AC2:AC9" si="0">IF(Y2="","",Y2*Z2*AA2/1000000)</f>
        <v>5.808E-2</v>
      </c>
      <c r="AD2" s="52">
        <v>65</v>
      </c>
      <c r="AE2" s="53">
        <f>IF(AB2="","",AD2/AC2*AB2)</f>
        <v>1119.1460055096418</v>
      </c>
      <c r="AF2" s="54">
        <v>2500</v>
      </c>
      <c r="AG2" s="49">
        <f t="shared" ref="AG2:AG9" si="1">IF(ISERROR(AF2/AE2),"",AF2/AE2)</f>
        <v>2.2338461538461538</v>
      </c>
      <c r="AH2" s="35" t="s">
        <v>81</v>
      </c>
      <c r="AI2" s="55">
        <v>0.373</v>
      </c>
      <c r="AJ2" s="49">
        <f t="shared" ref="AJ2:AJ9" si="2">IF(ISERROR(W2*AI2),"",W2*AI2)</f>
        <v>6.2166666666666668</v>
      </c>
      <c r="AK2" s="49">
        <f t="shared" ref="AK2:AK9" si="3">IF(ISERROR(W2+AG2+AJ2),"",W2+AG2+AJ2)</f>
        <v>25.117179487179492</v>
      </c>
      <c r="AL2" s="53">
        <v>58.260000000000005</v>
      </c>
      <c r="AM2" s="56">
        <v>2.0502269351851852</v>
      </c>
      <c r="AN2" s="56">
        <v>25.487713266187054</v>
      </c>
      <c r="AO2" s="40">
        <v>21.05</v>
      </c>
      <c r="AP2" s="57">
        <v>0.2</v>
      </c>
      <c r="AQ2" s="41">
        <v>30.59</v>
      </c>
      <c r="AR2" s="42" t="s">
        <v>91</v>
      </c>
      <c r="AS2" s="57">
        <v>0.06</v>
      </c>
      <c r="AT2" s="49">
        <v>5.0046179999999998</v>
      </c>
      <c r="AU2" s="57">
        <v>0</v>
      </c>
      <c r="AV2" s="49">
        <v>0</v>
      </c>
      <c r="AW2" s="58">
        <v>0</v>
      </c>
      <c r="AX2" s="57">
        <v>0.02</v>
      </c>
      <c r="AY2" s="49">
        <v>1.6682059999999999</v>
      </c>
      <c r="AZ2" s="49">
        <v>6.6728239999999994</v>
      </c>
      <c r="BA2" s="58" t="s">
        <v>82</v>
      </c>
      <c r="BB2" s="59">
        <v>0.15</v>
      </c>
      <c r="BC2" s="49">
        <v>12.511544999999998</v>
      </c>
      <c r="BD2" s="60">
        <v>19.66</v>
      </c>
      <c r="BE2" s="61">
        <v>1.5</v>
      </c>
      <c r="BF2" s="49">
        <v>2.5832859383333333</v>
      </c>
      <c r="BG2" s="57">
        <v>0.1</v>
      </c>
      <c r="BH2" s="49">
        <v>8.3410299999999999</v>
      </c>
      <c r="BI2" s="57">
        <v>0.03</v>
      </c>
      <c r="BJ2" s="49">
        <v>2.5023089999999999</v>
      </c>
      <c r="BK2" s="57">
        <v>7.4999999999999997E-3</v>
      </c>
      <c r="BL2" s="49">
        <v>0.62557724999999997</v>
      </c>
      <c r="BM2" s="49">
        <v>46.223747188333327</v>
      </c>
      <c r="BN2" s="49">
        <v>52.896571188333326</v>
      </c>
      <c r="BO2" s="49">
        <v>25.117179487179492</v>
      </c>
      <c r="BP2" s="62">
        <v>0.17685643592741954</v>
      </c>
      <c r="BQ2" s="49">
        <v>30.513728811666674</v>
      </c>
      <c r="BR2" s="56">
        <v>83.410299999999992</v>
      </c>
      <c r="BS2" s="58">
        <v>85.99</v>
      </c>
      <c r="BT2" s="49">
        <v>78.013750675512824</v>
      </c>
      <c r="BU2" s="59">
        <v>0.57417313195532604</v>
      </c>
    </row>
    <row r="3" spans="1:73" s="63" customFormat="1" ht="20.100000000000001" customHeight="1">
      <c r="A3" s="35">
        <v>2</v>
      </c>
      <c r="B3" s="35"/>
      <c r="C3" s="35"/>
      <c r="D3" s="35" t="s">
        <v>75</v>
      </c>
      <c r="E3" s="35"/>
      <c r="F3" s="35" t="s">
        <v>76</v>
      </c>
      <c r="G3" s="36"/>
      <c r="H3" s="37" t="s">
        <v>85</v>
      </c>
      <c r="I3" s="37" t="s">
        <v>77</v>
      </c>
      <c r="J3" s="35" t="s">
        <v>78</v>
      </c>
      <c r="K3" s="35" t="s">
        <v>11</v>
      </c>
      <c r="L3" s="38" t="s">
        <v>87</v>
      </c>
      <c r="M3" s="45" t="s">
        <v>79</v>
      </c>
      <c r="N3" s="35"/>
      <c r="O3" s="35"/>
      <c r="P3" s="35"/>
      <c r="Q3" s="35"/>
      <c r="R3" s="35" t="s">
        <v>10</v>
      </c>
      <c r="S3" s="46">
        <v>184</v>
      </c>
      <c r="T3" s="39">
        <v>27.04</v>
      </c>
      <c r="U3" s="47">
        <v>219</v>
      </c>
      <c r="V3" s="48">
        <v>8.1</v>
      </c>
      <c r="W3" s="49">
        <f t="shared" ref="W3:W9" si="4">IF(ISERROR(U3/V3),"",U3/V3)</f>
        <v>27.037037037037038</v>
      </c>
      <c r="X3" s="35" t="s">
        <v>80</v>
      </c>
      <c r="Y3" s="50">
        <v>45</v>
      </c>
      <c r="Z3" s="50">
        <v>44</v>
      </c>
      <c r="AA3" s="50">
        <v>40</v>
      </c>
      <c r="AB3" s="46">
        <v>1</v>
      </c>
      <c r="AC3" s="51">
        <f t="shared" si="0"/>
        <v>7.9200000000000007E-2</v>
      </c>
      <c r="AD3" s="52">
        <v>65</v>
      </c>
      <c r="AE3" s="53">
        <f>IF(AB3="","",AD3/AC3*AB3)</f>
        <v>820.70707070707067</v>
      </c>
      <c r="AF3" s="54">
        <v>2500</v>
      </c>
      <c r="AG3" s="49">
        <f t="shared" si="1"/>
        <v>3.0461538461538464</v>
      </c>
      <c r="AH3" s="35" t="s">
        <v>81</v>
      </c>
      <c r="AI3" s="55">
        <v>0.373</v>
      </c>
      <c r="AJ3" s="49">
        <f t="shared" si="2"/>
        <v>10.084814814814814</v>
      </c>
      <c r="AK3" s="49">
        <f t="shared" si="3"/>
        <v>40.1680056980057</v>
      </c>
      <c r="AL3" s="53">
        <v>66.14</v>
      </c>
      <c r="AM3" s="56">
        <v>2.7973604166666663</v>
      </c>
      <c r="AN3" s="56">
        <v>34.775818705035974</v>
      </c>
      <c r="AO3" s="40">
        <v>39.24</v>
      </c>
      <c r="AP3" s="57">
        <v>0.2</v>
      </c>
      <c r="AQ3" s="41">
        <v>47.09</v>
      </c>
      <c r="AR3" s="42" t="s">
        <v>91</v>
      </c>
      <c r="AS3" s="57">
        <v>0.06</v>
      </c>
      <c r="AT3" s="49">
        <v>8.147418</v>
      </c>
      <c r="AU3" s="57">
        <v>0</v>
      </c>
      <c r="AV3" s="49">
        <v>0</v>
      </c>
      <c r="AW3" s="58">
        <v>0</v>
      </c>
      <c r="AX3" s="57">
        <v>0.02</v>
      </c>
      <c r="AY3" s="49">
        <v>2.7158060000000002</v>
      </c>
      <c r="AZ3" s="49">
        <v>10.863224000000001</v>
      </c>
      <c r="BA3" s="58" t="s">
        <v>82</v>
      </c>
      <c r="BB3" s="59">
        <v>0.15</v>
      </c>
      <c r="BC3" s="49">
        <v>20.368545000000001</v>
      </c>
      <c r="BD3" s="60">
        <v>26.119999999999997</v>
      </c>
      <c r="BE3" s="39">
        <v>1.5</v>
      </c>
      <c r="BF3" s="49">
        <v>3.5246741249999998</v>
      </c>
      <c r="BG3" s="57">
        <v>0.1</v>
      </c>
      <c r="BH3" s="49">
        <v>13.579030000000001</v>
      </c>
      <c r="BI3" s="57">
        <v>0.03</v>
      </c>
      <c r="BJ3" s="49">
        <v>4.073709</v>
      </c>
      <c r="BK3" s="57">
        <v>7.4999999999999997E-3</v>
      </c>
      <c r="BL3" s="49">
        <v>1.01842725</v>
      </c>
      <c r="BM3" s="49">
        <v>68.684385375000005</v>
      </c>
      <c r="BN3" s="49">
        <v>79.547609375000008</v>
      </c>
      <c r="BO3" s="49">
        <v>40.1680056980057</v>
      </c>
      <c r="BP3" s="62">
        <v>0.28580931581265889</v>
      </c>
      <c r="BQ3" s="49">
        <v>56.242690624999994</v>
      </c>
      <c r="BR3" s="56">
        <v>135.7903</v>
      </c>
      <c r="BS3" s="58">
        <v>139.99</v>
      </c>
      <c r="BT3" s="49">
        <v>119.71561507300571</v>
      </c>
      <c r="BU3" s="59">
        <v>0.52581216312947254</v>
      </c>
    </row>
    <row r="4" spans="1:73" s="63" customFormat="1" ht="20.100000000000001" customHeight="1">
      <c r="A4" s="35">
        <v>3</v>
      </c>
      <c r="B4" s="35"/>
      <c r="C4" s="35"/>
      <c r="D4" s="35" t="s">
        <v>75</v>
      </c>
      <c r="E4" s="35"/>
      <c r="F4" s="35" t="s">
        <v>76</v>
      </c>
      <c r="G4" s="36"/>
      <c r="H4" s="37" t="s">
        <v>85</v>
      </c>
      <c r="I4" s="37" t="s">
        <v>77</v>
      </c>
      <c r="J4" s="35" t="s">
        <v>78</v>
      </c>
      <c r="K4" s="35" t="s">
        <v>11</v>
      </c>
      <c r="L4" s="38" t="s">
        <v>88</v>
      </c>
      <c r="M4" s="45" t="s">
        <v>79</v>
      </c>
      <c r="N4" s="35"/>
      <c r="O4" s="35"/>
      <c r="P4" s="35"/>
      <c r="Q4" s="35"/>
      <c r="R4" s="35" t="s">
        <v>10</v>
      </c>
      <c r="S4" s="46">
        <v>141</v>
      </c>
      <c r="T4" s="39">
        <v>30.8</v>
      </c>
      <c r="U4" s="47">
        <v>249.5</v>
      </c>
      <c r="V4" s="48">
        <v>8.1</v>
      </c>
      <c r="W4" s="49">
        <f t="shared" si="4"/>
        <v>30.802469135802472</v>
      </c>
      <c r="X4" s="35" t="s">
        <v>80</v>
      </c>
      <c r="Y4" s="50">
        <v>45</v>
      </c>
      <c r="Z4" s="50">
        <v>44</v>
      </c>
      <c r="AA4" s="50">
        <v>44</v>
      </c>
      <c r="AB4" s="46">
        <v>1</v>
      </c>
      <c r="AC4" s="51">
        <f t="shared" si="0"/>
        <v>8.7120000000000003E-2</v>
      </c>
      <c r="AD4" s="52">
        <v>65</v>
      </c>
      <c r="AE4" s="53">
        <f t="shared" ref="AE4:AE9" si="5">IF(AB4="","",AD4/AC4*AB4)</f>
        <v>746.09733700642789</v>
      </c>
      <c r="AF4" s="54">
        <v>2500</v>
      </c>
      <c r="AG4" s="49">
        <f t="shared" si="1"/>
        <v>3.3507692307692309</v>
      </c>
      <c r="AH4" s="35" t="s">
        <v>81</v>
      </c>
      <c r="AI4" s="55">
        <v>0.373</v>
      </c>
      <c r="AJ4" s="49">
        <f t="shared" si="2"/>
        <v>11.489320987654322</v>
      </c>
      <c r="AK4" s="49">
        <f t="shared" si="3"/>
        <v>45.642559354226023</v>
      </c>
      <c r="AL4" s="53">
        <v>69.28</v>
      </c>
      <c r="AM4" s="56">
        <v>3.0762084074074072</v>
      </c>
      <c r="AN4" s="56">
        <v>38.242360633093526</v>
      </c>
      <c r="AO4" s="40">
        <v>46.74</v>
      </c>
      <c r="AP4" s="57">
        <v>0.2</v>
      </c>
      <c r="AQ4" s="41">
        <v>56.09</v>
      </c>
      <c r="AR4" s="42" t="s">
        <v>91</v>
      </c>
      <c r="AS4" s="57">
        <v>0.06</v>
      </c>
      <c r="AT4" s="49">
        <v>8.729417999999999</v>
      </c>
      <c r="AU4" s="57">
        <v>0</v>
      </c>
      <c r="AV4" s="49">
        <v>0</v>
      </c>
      <c r="AW4" s="58">
        <v>0</v>
      </c>
      <c r="AX4" s="57">
        <v>0.02</v>
      </c>
      <c r="AY4" s="49">
        <v>2.9098059999999997</v>
      </c>
      <c r="AZ4" s="49">
        <v>11.639223999999999</v>
      </c>
      <c r="BA4" s="58" t="s">
        <v>82</v>
      </c>
      <c r="BB4" s="59">
        <v>0.15</v>
      </c>
      <c r="BC4" s="49">
        <v>21.823544999999999</v>
      </c>
      <c r="BD4" s="60">
        <v>29.54</v>
      </c>
      <c r="BE4" s="39">
        <v>1.5</v>
      </c>
      <c r="BF4" s="49">
        <v>3.876022593333333</v>
      </c>
      <c r="BG4" s="57">
        <v>0.1</v>
      </c>
      <c r="BH4" s="49">
        <v>14.54903</v>
      </c>
      <c r="BI4" s="57">
        <v>0.03</v>
      </c>
      <c r="BJ4" s="49">
        <v>4.3647089999999995</v>
      </c>
      <c r="BK4" s="57">
        <v>7.4999999999999997E-3</v>
      </c>
      <c r="BL4" s="49">
        <v>1.0911772499999999</v>
      </c>
      <c r="BM4" s="49">
        <v>75.244483843333342</v>
      </c>
      <c r="BN4" s="49">
        <v>86.88370784333334</v>
      </c>
      <c r="BO4" s="49">
        <v>45.642559354226023</v>
      </c>
      <c r="BP4" s="62">
        <v>0.22120434451785342</v>
      </c>
      <c r="BQ4" s="49">
        <v>58.606592156666636</v>
      </c>
      <c r="BR4" s="56">
        <v>145.49029999999999</v>
      </c>
      <c r="BS4" s="58">
        <v>149.99</v>
      </c>
      <c r="BT4" s="49">
        <v>132.52626719755938</v>
      </c>
      <c r="BU4" s="59">
        <v>0.53717869743435376</v>
      </c>
    </row>
    <row r="5" spans="1:73" s="65" customFormat="1" ht="20.100000000000001" customHeight="1">
      <c r="A5" s="35">
        <v>4</v>
      </c>
      <c r="B5" s="43"/>
      <c r="C5" s="43"/>
      <c r="D5" s="35" t="s">
        <v>75</v>
      </c>
      <c r="E5" s="43"/>
      <c r="F5" s="35" t="s">
        <v>76</v>
      </c>
      <c r="G5" s="44"/>
      <c r="H5" s="37" t="s">
        <v>85</v>
      </c>
      <c r="I5" s="37" t="s">
        <v>77</v>
      </c>
      <c r="J5" s="35" t="s">
        <v>78</v>
      </c>
      <c r="K5" s="35" t="s">
        <v>11</v>
      </c>
      <c r="L5" s="38" t="s">
        <v>90</v>
      </c>
      <c r="M5" s="45" t="s">
        <v>79</v>
      </c>
      <c r="N5" s="43"/>
      <c r="O5" s="43"/>
      <c r="P5" s="43"/>
      <c r="Q5" s="43"/>
      <c r="R5" s="35" t="s">
        <v>10</v>
      </c>
      <c r="S5" s="46">
        <v>44</v>
      </c>
      <c r="T5" s="39">
        <v>33.950000000000003</v>
      </c>
      <c r="U5" s="47">
        <v>275</v>
      </c>
      <c r="V5" s="48">
        <v>8.1</v>
      </c>
      <c r="W5" s="49">
        <f t="shared" si="4"/>
        <v>33.950617283950621</v>
      </c>
      <c r="X5" s="35" t="s">
        <v>80</v>
      </c>
      <c r="Y5" s="64">
        <v>46</v>
      </c>
      <c r="Z5" s="64">
        <v>44</v>
      </c>
      <c r="AA5" s="64">
        <v>45</v>
      </c>
      <c r="AB5" s="46">
        <v>1</v>
      </c>
      <c r="AC5" s="51">
        <f t="shared" si="0"/>
        <v>9.1079999999999994E-2</v>
      </c>
      <c r="AD5" s="52">
        <v>65</v>
      </c>
      <c r="AE5" s="53">
        <f t="shared" si="5"/>
        <v>713.65832235397454</v>
      </c>
      <c r="AF5" s="54">
        <v>2500</v>
      </c>
      <c r="AG5" s="49">
        <f t="shared" si="1"/>
        <v>3.503076923076923</v>
      </c>
      <c r="AH5" s="35" t="s">
        <v>81</v>
      </c>
      <c r="AI5" s="55">
        <v>0.373</v>
      </c>
      <c r="AJ5" s="49">
        <f t="shared" si="2"/>
        <v>12.663580246913581</v>
      </c>
      <c r="AK5" s="49">
        <f t="shared" si="3"/>
        <v>50.117274453941128</v>
      </c>
      <c r="AL5" s="53">
        <v>70.08</v>
      </c>
      <c r="AM5" s="56">
        <v>3.2165204537037031</v>
      </c>
      <c r="AN5" s="56">
        <v>39.986671539568341</v>
      </c>
      <c r="AO5" s="52">
        <v>47</v>
      </c>
      <c r="AP5" s="57">
        <v>0.2</v>
      </c>
      <c r="AQ5" s="41">
        <v>56.4</v>
      </c>
      <c r="AR5" s="42" t="s">
        <v>91</v>
      </c>
      <c r="AS5" s="57">
        <v>0.06</v>
      </c>
      <c r="AT5" s="49">
        <v>9.3114179999999998</v>
      </c>
      <c r="AU5" s="57">
        <v>0</v>
      </c>
      <c r="AV5" s="49">
        <v>0</v>
      </c>
      <c r="AW5" s="58">
        <v>0</v>
      </c>
      <c r="AX5" s="57">
        <v>0.02</v>
      </c>
      <c r="AY5" s="49">
        <v>3.1038060000000001</v>
      </c>
      <c r="AZ5" s="49">
        <v>12.415224</v>
      </c>
      <c r="BA5" s="58" t="s">
        <v>82</v>
      </c>
      <c r="BB5" s="59">
        <v>0.15</v>
      </c>
      <c r="BC5" s="49">
        <v>23.278545000000001</v>
      </c>
      <c r="BD5" s="60">
        <v>29.54</v>
      </c>
      <c r="BE5" s="39">
        <v>1.5</v>
      </c>
      <c r="BF5" s="49">
        <v>4.0528157716666655</v>
      </c>
      <c r="BG5" s="57">
        <v>0.1</v>
      </c>
      <c r="BH5" s="49">
        <v>15.519030000000001</v>
      </c>
      <c r="BI5" s="57">
        <v>0.03</v>
      </c>
      <c r="BJ5" s="49">
        <v>4.6557089999999999</v>
      </c>
      <c r="BK5" s="57">
        <v>7.4999999999999997E-3</v>
      </c>
      <c r="BL5" s="49">
        <v>1.16392725</v>
      </c>
      <c r="BM5" s="49">
        <v>78.210027021666662</v>
      </c>
      <c r="BN5" s="49">
        <v>90.625251021666656</v>
      </c>
      <c r="BO5" s="49">
        <v>50.117274453941128</v>
      </c>
      <c r="BP5" s="62">
        <v>0.2237708288464334</v>
      </c>
      <c r="BQ5" s="49">
        <v>64.565048978333351</v>
      </c>
      <c r="BR5" s="56">
        <v>155.19030000000001</v>
      </c>
      <c r="BS5" s="58">
        <v>159.99</v>
      </c>
      <c r="BT5" s="49">
        <v>140.74252547560778</v>
      </c>
      <c r="BU5" s="59">
        <v>0.52396208411006784</v>
      </c>
    </row>
    <row r="6" spans="1:73" s="65" customFormat="1" ht="20.100000000000001" customHeight="1">
      <c r="A6" s="35">
        <v>5</v>
      </c>
      <c r="B6" s="43"/>
      <c r="C6" s="43"/>
      <c r="D6" s="35" t="s">
        <v>75</v>
      </c>
      <c r="E6" s="43"/>
      <c r="F6" s="35" t="s">
        <v>76</v>
      </c>
      <c r="G6" s="44"/>
      <c r="H6" s="37" t="s">
        <v>85</v>
      </c>
      <c r="I6" s="37" t="s">
        <v>77</v>
      </c>
      <c r="J6" s="35" t="s">
        <v>78</v>
      </c>
      <c r="K6" s="35" t="s">
        <v>11</v>
      </c>
      <c r="L6" s="38" t="s">
        <v>86</v>
      </c>
      <c r="M6" s="45" t="s">
        <v>83</v>
      </c>
      <c r="N6" s="43"/>
      <c r="O6" s="43"/>
      <c r="P6" s="43"/>
      <c r="Q6" s="43"/>
      <c r="R6" s="35" t="s">
        <v>10</v>
      </c>
      <c r="S6" s="46">
        <v>44</v>
      </c>
      <c r="T6" s="39">
        <v>16.670000000000002</v>
      </c>
      <c r="U6" s="47">
        <v>135</v>
      </c>
      <c r="V6" s="48">
        <v>8.1</v>
      </c>
      <c r="W6" s="49">
        <f t="shared" si="4"/>
        <v>16.666666666666668</v>
      </c>
      <c r="X6" s="35" t="s">
        <v>80</v>
      </c>
      <c r="Y6" s="50">
        <v>44</v>
      </c>
      <c r="Z6" s="50">
        <v>44</v>
      </c>
      <c r="AA6" s="50">
        <v>30</v>
      </c>
      <c r="AB6" s="46">
        <v>1</v>
      </c>
      <c r="AC6" s="51">
        <f t="shared" si="0"/>
        <v>5.808E-2</v>
      </c>
      <c r="AD6" s="52">
        <v>65</v>
      </c>
      <c r="AE6" s="53">
        <f t="shared" si="5"/>
        <v>1119.1460055096418</v>
      </c>
      <c r="AF6" s="54">
        <v>2500</v>
      </c>
      <c r="AG6" s="49">
        <f t="shared" si="1"/>
        <v>2.2338461538461538</v>
      </c>
      <c r="AH6" s="35" t="s">
        <v>81</v>
      </c>
      <c r="AI6" s="55">
        <v>0.373</v>
      </c>
      <c r="AJ6" s="49">
        <f t="shared" si="2"/>
        <v>6.2166666666666668</v>
      </c>
      <c r="AK6" s="49">
        <f t="shared" si="3"/>
        <v>25.117179487179492</v>
      </c>
      <c r="AL6" s="53">
        <v>58.260000000000005</v>
      </c>
      <c r="AM6" s="56">
        <v>2.0502269351851852</v>
      </c>
      <c r="AN6" s="56">
        <v>25.487713266187054</v>
      </c>
      <c r="AO6" s="40">
        <v>21.05</v>
      </c>
      <c r="AP6" s="57">
        <v>0.2</v>
      </c>
      <c r="AQ6" s="41">
        <v>30.59</v>
      </c>
      <c r="AR6" s="42" t="s">
        <v>91</v>
      </c>
      <c r="AS6" s="57">
        <v>0.06</v>
      </c>
      <c r="AT6" s="49">
        <v>5.0046179999999998</v>
      </c>
      <c r="AU6" s="57">
        <v>0</v>
      </c>
      <c r="AV6" s="49">
        <v>0</v>
      </c>
      <c r="AW6" s="58">
        <v>0</v>
      </c>
      <c r="AX6" s="57">
        <v>0.02</v>
      </c>
      <c r="AY6" s="49">
        <v>1.6682059999999999</v>
      </c>
      <c r="AZ6" s="49">
        <v>6.6728239999999994</v>
      </c>
      <c r="BA6" s="58" t="s">
        <v>82</v>
      </c>
      <c r="BB6" s="59">
        <v>0.15</v>
      </c>
      <c r="BC6" s="49">
        <v>12.511544999999998</v>
      </c>
      <c r="BD6" s="60">
        <v>19.66</v>
      </c>
      <c r="BE6" s="39">
        <v>1.5</v>
      </c>
      <c r="BF6" s="49">
        <v>2.5832859383333333</v>
      </c>
      <c r="BG6" s="57">
        <v>0.1</v>
      </c>
      <c r="BH6" s="49">
        <v>8.3410299999999999</v>
      </c>
      <c r="BI6" s="57">
        <v>0.03</v>
      </c>
      <c r="BJ6" s="49">
        <v>2.5023089999999999</v>
      </c>
      <c r="BK6" s="57">
        <v>7.4999999999999997E-3</v>
      </c>
      <c r="BL6" s="49">
        <v>0.62557724999999997</v>
      </c>
      <c r="BM6" s="49">
        <v>46.223747188333327</v>
      </c>
      <c r="BN6" s="49">
        <v>52.896571188333326</v>
      </c>
      <c r="BO6" s="49">
        <v>25.117179487179492</v>
      </c>
      <c r="BP6" s="62">
        <v>0.17685643592741954</v>
      </c>
      <c r="BQ6" s="49">
        <v>30.513728811666674</v>
      </c>
      <c r="BR6" s="56">
        <v>83.410299999999992</v>
      </c>
      <c r="BS6" s="58">
        <v>85.99</v>
      </c>
      <c r="BT6" s="49">
        <v>78.013750675512824</v>
      </c>
      <c r="BU6" s="59">
        <v>0.57417313195532604</v>
      </c>
    </row>
    <row r="7" spans="1:73" s="65" customFormat="1" ht="20.100000000000001" customHeight="1">
      <c r="A7" s="35">
        <v>6</v>
      </c>
      <c r="B7" s="43"/>
      <c r="C7" s="43"/>
      <c r="D7" s="35" t="s">
        <v>75</v>
      </c>
      <c r="E7" s="43"/>
      <c r="F7" s="35" t="s">
        <v>76</v>
      </c>
      <c r="G7" s="44"/>
      <c r="H7" s="37" t="s">
        <v>85</v>
      </c>
      <c r="I7" s="37" t="s">
        <v>77</v>
      </c>
      <c r="J7" s="35" t="s">
        <v>78</v>
      </c>
      <c r="K7" s="35" t="s">
        <v>11</v>
      </c>
      <c r="L7" s="38" t="s">
        <v>87</v>
      </c>
      <c r="M7" s="45" t="s">
        <v>83</v>
      </c>
      <c r="N7" s="43"/>
      <c r="O7" s="43"/>
      <c r="P7" s="43"/>
      <c r="Q7" s="43"/>
      <c r="R7" s="35" t="s">
        <v>10</v>
      </c>
      <c r="S7" s="46">
        <v>184</v>
      </c>
      <c r="T7" s="39">
        <v>27.04</v>
      </c>
      <c r="U7" s="47">
        <v>219</v>
      </c>
      <c r="V7" s="48">
        <v>8.1</v>
      </c>
      <c r="W7" s="49">
        <f t="shared" si="4"/>
        <v>27.037037037037038</v>
      </c>
      <c r="X7" s="35" t="s">
        <v>80</v>
      </c>
      <c r="Y7" s="50">
        <v>45</v>
      </c>
      <c r="Z7" s="50">
        <v>44</v>
      </c>
      <c r="AA7" s="50">
        <v>40</v>
      </c>
      <c r="AB7" s="46">
        <v>1</v>
      </c>
      <c r="AC7" s="51">
        <f t="shared" si="0"/>
        <v>7.9200000000000007E-2</v>
      </c>
      <c r="AD7" s="52">
        <v>65</v>
      </c>
      <c r="AE7" s="53">
        <f t="shared" si="5"/>
        <v>820.70707070707067</v>
      </c>
      <c r="AF7" s="54">
        <v>2500</v>
      </c>
      <c r="AG7" s="49">
        <f t="shared" si="1"/>
        <v>3.0461538461538464</v>
      </c>
      <c r="AH7" s="35" t="s">
        <v>81</v>
      </c>
      <c r="AI7" s="55">
        <v>0.373</v>
      </c>
      <c r="AJ7" s="49">
        <f t="shared" si="2"/>
        <v>10.084814814814814</v>
      </c>
      <c r="AK7" s="49">
        <f t="shared" si="3"/>
        <v>40.1680056980057</v>
      </c>
      <c r="AL7" s="53">
        <v>66.14</v>
      </c>
      <c r="AM7" s="56">
        <v>2.7973604166666663</v>
      </c>
      <c r="AN7" s="56">
        <v>34.775818705035974</v>
      </c>
      <c r="AO7" s="40">
        <v>39.24</v>
      </c>
      <c r="AP7" s="57">
        <v>0.2</v>
      </c>
      <c r="AQ7" s="41">
        <v>47.09</v>
      </c>
      <c r="AR7" s="42" t="s">
        <v>91</v>
      </c>
      <c r="AS7" s="57">
        <v>0.06</v>
      </c>
      <c r="AT7" s="49">
        <v>8.147418</v>
      </c>
      <c r="AU7" s="57">
        <v>0</v>
      </c>
      <c r="AV7" s="49">
        <v>0</v>
      </c>
      <c r="AW7" s="58">
        <v>0</v>
      </c>
      <c r="AX7" s="57">
        <v>0.02</v>
      </c>
      <c r="AY7" s="49">
        <v>2.7158060000000002</v>
      </c>
      <c r="AZ7" s="49">
        <v>10.863224000000001</v>
      </c>
      <c r="BA7" s="58" t="s">
        <v>82</v>
      </c>
      <c r="BB7" s="59">
        <v>0.15</v>
      </c>
      <c r="BC7" s="49">
        <v>20.368545000000001</v>
      </c>
      <c r="BD7" s="60">
        <v>26.119999999999997</v>
      </c>
      <c r="BE7" s="39">
        <v>1.5</v>
      </c>
      <c r="BF7" s="49">
        <v>3.5246741249999998</v>
      </c>
      <c r="BG7" s="57">
        <v>0.1</v>
      </c>
      <c r="BH7" s="49">
        <v>13.579030000000001</v>
      </c>
      <c r="BI7" s="57">
        <v>0.03</v>
      </c>
      <c r="BJ7" s="49">
        <v>4.073709</v>
      </c>
      <c r="BK7" s="57">
        <v>7.4999999999999997E-3</v>
      </c>
      <c r="BL7" s="49">
        <v>1.01842725</v>
      </c>
      <c r="BM7" s="49">
        <v>68.684385375000005</v>
      </c>
      <c r="BN7" s="49">
        <v>79.547609375000008</v>
      </c>
      <c r="BO7" s="49">
        <v>40.1680056980057</v>
      </c>
      <c r="BP7" s="62">
        <v>0.28580931581265889</v>
      </c>
      <c r="BQ7" s="49">
        <v>56.242690624999994</v>
      </c>
      <c r="BR7" s="56">
        <v>135.7903</v>
      </c>
      <c r="BS7" s="58">
        <v>139.99</v>
      </c>
      <c r="BT7" s="49">
        <v>119.71561507300571</v>
      </c>
      <c r="BU7" s="59">
        <v>0.52581216312947254</v>
      </c>
    </row>
    <row r="8" spans="1:73" s="65" customFormat="1" ht="20.100000000000001" customHeight="1">
      <c r="A8" s="35">
        <v>7</v>
      </c>
      <c r="B8" s="43"/>
      <c r="C8" s="43"/>
      <c r="D8" s="35" t="s">
        <v>75</v>
      </c>
      <c r="E8" s="43"/>
      <c r="F8" s="35" t="s">
        <v>76</v>
      </c>
      <c r="G8" s="44"/>
      <c r="H8" s="37" t="s">
        <v>85</v>
      </c>
      <c r="I8" s="37" t="s">
        <v>77</v>
      </c>
      <c r="J8" s="35" t="s">
        <v>78</v>
      </c>
      <c r="K8" s="35" t="s">
        <v>11</v>
      </c>
      <c r="L8" s="38" t="s">
        <v>89</v>
      </c>
      <c r="M8" s="45" t="s">
        <v>83</v>
      </c>
      <c r="N8" s="43"/>
      <c r="O8" s="43"/>
      <c r="P8" s="43"/>
      <c r="Q8" s="43"/>
      <c r="R8" s="35" t="s">
        <v>10</v>
      </c>
      <c r="S8" s="46">
        <v>141</v>
      </c>
      <c r="T8" s="39">
        <v>30.8</v>
      </c>
      <c r="U8" s="47">
        <v>249.5</v>
      </c>
      <c r="V8" s="48">
        <v>8.1</v>
      </c>
      <c r="W8" s="49">
        <f t="shared" si="4"/>
        <v>30.802469135802472</v>
      </c>
      <c r="X8" s="35" t="s">
        <v>80</v>
      </c>
      <c r="Y8" s="50">
        <v>45</v>
      </c>
      <c r="Z8" s="50">
        <v>44</v>
      </c>
      <c r="AA8" s="50">
        <v>44</v>
      </c>
      <c r="AB8" s="46">
        <v>1</v>
      </c>
      <c r="AC8" s="51">
        <f t="shared" si="0"/>
        <v>8.7120000000000003E-2</v>
      </c>
      <c r="AD8" s="52">
        <v>65</v>
      </c>
      <c r="AE8" s="53">
        <f t="shared" si="5"/>
        <v>746.09733700642789</v>
      </c>
      <c r="AF8" s="54">
        <v>2500</v>
      </c>
      <c r="AG8" s="49">
        <f t="shared" si="1"/>
        <v>3.3507692307692309</v>
      </c>
      <c r="AH8" s="35" t="s">
        <v>81</v>
      </c>
      <c r="AI8" s="55">
        <v>0.373</v>
      </c>
      <c r="AJ8" s="49">
        <f t="shared" si="2"/>
        <v>11.489320987654322</v>
      </c>
      <c r="AK8" s="49">
        <f t="shared" si="3"/>
        <v>45.642559354226023</v>
      </c>
      <c r="AL8" s="53">
        <v>69.28</v>
      </c>
      <c r="AM8" s="56">
        <v>3.0762084074074072</v>
      </c>
      <c r="AN8" s="56">
        <v>38.242360633093526</v>
      </c>
      <c r="AO8" s="40">
        <v>46.74</v>
      </c>
      <c r="AP8" s="57">
        <v>0.2</v>
      </c>
      <c r="AQ8" s="41">
        <v>56.09</v>
      </c>
      <c r="AR8" s="42" t="s">
        <v>91</v>
      </c>
      <c r="AS8" s="57">
        <v>0.06</v>
      </c>
      <c r="AT8" s="49">
        <v>8.729417999999999</v>
      </c>
      <c r="AU8" s="57">
        <v>0</v>
      </c>
      <c r="AV8" s="49">
        <v>0</v>
      </c>
      <c r="AW8" s="58">
        <v>0</v>
      </c>
      <c r="AX8" s="57">
        <v>0.02</v>
      </c>
      <c r="AY8" s="49">
        <v>2.9098059999999997</v>
      </c>
      <c r="AZ8" s="49">
        <v>11.639223999999999</v>
      </c>
      <c r="BA8" s="58" t="s">
        <v>82</v>
      </c>
      <c r="BB8" s="59">
        <v>0.15</v>
      </c>
      <c r="BC8" s="49">
        <v>21.823544999999999</v>
      </c>
      <c r="BD8" s="60">
        <v>29.54</v>
      </c>
      <c r="BE8" s="39">
        <v>1.5</v>
      </c>
      <c r="BF8" s="49">
        <v>3.876022593333333</v>
      </c>
      <c r="BG8" s="57">
        <v>0.1</v>
      </c>
      <c r="BH8" s="49">
        <v>14.54903</v>
      </c>
      <c r="BI8" s="57">
        <v>0.03</v>
      </c>
      <c r="BJ8" s="49">
        <v>4.3647089999999995</v>
      </c>
      <c r="BK8" s="57">
        <v>7.4999999999999997E-3</v>
      </c>
      <c r="BL8" s="49">
        <v>1.0911772499999999</v>
      </c>
      <c r="BM8" s="49">
        <v>75.244483843333342</v>
      </c>
      <c r="BN8" s="49">
        <v>86.88370784333334</v>
      </c>
      <c r="BO8" s="49">
        <v>45.642559354226023</v>
      </c>
      <c r="BP8" s="62">
        <v>0.22120434451785342</v>
      </c>
      <c r="BQ8" s="49">
        <v>58.606592156666636</v>
      </c>
      <c r="BR8" s="56">
        <v>145.49029999999999</v>
      </c>
      <c r="BS8" s="58">
        <v>149.99</v>
      </c>
      <c r="BT8" s="49">
        <v>132.52626719755938</v>
      </c>
      <c r="BU8" s="59">
        <v>0.53717869743435376</v>
      </c>
    </row>
    <row r="9" spans="1:73" s="65" customFormat="1" ht="20.100000000000001" customHeight="1">
      <c r="A9" s="35">
        <v>8</v>
      </c>
      <c r="B9" s="43"/>
      <c r="C9" s="43"/>
      <c r="D9" s="35" t="s">
        <v>75</v>
      </c>
      <c r="E9" s="43"/>
      <c r="F9" s="35" t="s">
        <v>76</v>
      </c>
      <c r="G9" s="44"/>
      <c r="H9" s="37" t="s">
        <v>85</v>
      </c>
      <c r="I9" s="37" t="s">
        <v>77</v>
      </c>
      <c r="J9" s="35" t="s">
        <v>78</v>
      </c>
      <c r="K9" s="35" t="s">
        <v>11</v>
      </c>
      <c r="L9" s="38" t="s">
        <v>90</v>
      </c>
      <c r="M9" s="45" t="s">
        <v>83</v>
      </c>
      <c r="N9" s="43"/>
      <c r="O9" s="43"/>
      <c r="P9" s="43"/>
      <c r="Q9" s="43"/>
      <c r="R9" s="35" t="s">
        <v>10</v>
      </c>
      <c r="S9" s="46">
        <v>44</v>
      </c>
      <c r="T9" s="39">
        <v>33.950000000000003</v>
      </c>
      <c r="U9" s="47">
        <v>275</v>
      </c>
      <c r="V9" s="48">
        <v>8.1</v>
      </c>
      <c r="W9" s="49">
        <f t="shared" si="4"/>
        <v>33.950617283950621</v>
      </c>
      <c r="X9" s="35" t="s">
        <v>80</v>
      </c>
      <c r="Y9" s="64">
        <v>46</v>
      </c>
      <c r="Z9" s="64">
        <v>44</v>
      </c>
      <c r="AA9" s="64">
        <v>45</v>
      </c>
      <c r="AB9" s="46">
        <v>1</v>
      </c>
      <c r="AC9" s="51">
        <f t="shared" si="0"/>
        <v>9.1079999999999994E-2</v>
      </c>
      <c r="AD9" s="52">
        <v>65</v>
      </c>
      <c r="AE9" s="53">
        <f t="shared" si="5"/>
        <v>713.65832235397454</v>
      </c>
      <c r="AF9" s="54">
        <v>2500</v>
      </c>
      <c r="AG9" s="49">
        <f t="shared" si="1"/>
        <v>3.503076923076923</v>
      </c>
      <c r="AH9" s="35" t="s">
        <v>81</v>
      </c>
      <c r="AI9" s="55">
        <v>0.373</v>
      </c>
      <c r="AJ9" s="49">
        <f t="shared" si="2"/>
        <v>12.663580246913581</v>
      </c>
      <c r="AK9" s="49">
        <f t="shared" si="3"/>
        <v>50.117274453941128</v>
      </c>
      <c r="AL9" s="53">
        <v>70.08</v>
      </c>
      <c r="AM9" s="56">
        <v>3.2165204537037031</v>
      </c>
      <c r="AN9" s="56">
        <v>39.986671539568341</v>
      </c>
      <c r="AO9" s="52">
        <v>47</v>
      </c>
      <c r="AP9" s="57">
        <v>0.2</v>
      </c>
      <c r="AQ9" s="41">
        <v>56.4</v>
      </c>
      <c r="AR9" s="42" t="s">
        <v>91</v>
      </c>
      <c r="AS9" s="57">
        <v>0.06</v>
      </c>
      <c r="AT9" s="49">
        <v>9.3114179999999998</v>
      </c>
      <c r="AU9" s="57">
        <v>0</v>
      </c>
      <c r="AV9" s="49">
        <v>0</v>
      </c>
      <c r="AW9" s="58">
        <v>0</v>
      </c>
      <c r="AX9" s="57">
        <v>0.02</v>
      </c>
      <c r="AY9" s="49">
        <v>3.1038060000000001</v>
      </c>
      <c r="AZ9" s="49">
        <v>12.415224</v>
      </c>
      <c r="BA9" s="58" t="s">
        <v>82</v>
      </c>
      <c r="BB9" s="59">
        <v>0.15</v>
      </c>
      <c r="BC9" s="49">
        <v>23.278545000000001</v>
      </c>
      <c r="BD9" s="60">
        <v>29.54</v>
      </c>
      <c r="BE9" s="39">
        <v>1.5</v>
      </c>
      <c r="BF9" s="49">
        <v>4.0528157716666655</v>
      </c>
      <c r="BG9" s="57">
        <v>0.1</v>
      </c>
      <c r="BH9" s="49">
        <v>15.519030000000001</v>
      </c>
      <c r="BI9" s="57">
        <v>0.03</v>
      </c>
      <c r="BJ9" s="49">
        <v>4.6557089999999999</v>
      </c>
      <c r="BK9" s="57">
        <v>7.4999999999999997E-3</v>
      </c>
      <c r="BL9" s="49">
        <v>1.16392725</v>
      </c>
      <c r="BM9" s="49">
        <v>78.210027021666662</v>
      </c>
      <c r="BN9" s="49">
        <v>90.625251021666656</v>
      </c>
      <c r="BO9" s="49">
        <v>50.117274453941128</v>
      </c>
      <c r="BP9" s="62">
        <v>0.2237708288464334</v>
      </c>
      <c r="BQ9" s="49">
        <v>64.565048978333351</v>
      </c>
      <c r="BR9" s="56">
        <v>155.19030000000001</v>
      </c>
      <c r="BS9" s="58">
        <v>159.99</v>
      </c>
      <c r="BT9" s="49">
        <v>140.74252547560778</v>
      </c>
      <c r="BU9" s="59">
        <v>0.52396208411006784</v>
      </c>
    </row>
  </sheetData>
  <protectedRanges>
    <protectedRange sqref="AG2:AG5 AG6:AI9 U2:X2 W3:X9 AJ2:AK9 Y6:AA9 AL2:AN9 BT2:BU9 BE2:BE3 L2:R9 AC2:AE9 U3:V4 U5 V5:V9 AO6:AO9 AS2:BC3 AS4:BE9 BG2:BR9 A2:J9" name="Range1_1"/>
    <protectedRange sqref="Y2:AA5 AO2:AP3 AO4:AO5 AP4:AP9" name="Range1_2"/>
    <protectedRange sqref="AF2:AF9" name="Range1_3"/>
    <protectedRange sqref="AH2:AI5" name="Range1_4"/>
    <protectedRange sqref="S2:S9" name="Range1_6"/>
    <protectedRange sqref="K2:K9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[1]Formulas!#REF!</xm:f>
          </x14:formula1>
          <xm:sqref>BA2:BA9</xm:sqref>
        </x14:dataValidation>
        <x14:dataValidation type="list" allowBlank="1" showInputMessage="1" showErrorMessage="1">
          <x14:formula1>
            <xm:f>[1]ValueSelect!#REF!</xm:f>
          </x14:formula1>
          <xm:sqref>X2:X9</xm:sqref>
        </x14:dataValidation>
        <x14:dataValidation type="list" allowBlank="1" showInputMessage="1" showErrorMessage="1">
          <x14:formula1>
            <xm:f>[1]ValueSelect!#REF!</xm:f>
          </x14:formula1>
          <xm:sqref>R2:R9</xm:sqref>
        </x14:dataValidation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2025-11-17T03:23:59Z</dcterms:modified>
</cp:coreProperties>
</file>