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95CBF2C-3A9E-46AA-B2C3-C290DD143E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" i="5" l="1"/>
  <c r="BB3" i="5"/>
  <c r="AU3" i="5"/>
  <c r="AR3" i="5"/>
  <c r="AO3" i="5"/>
  <c r="AM3" i="5"/>
  <c r="AB3" i="5"/>
  <c r="AC3" i="5" s="1"/>
  <c r="AE3" i="5" s="1"/>
  <c r="BE2" i="5"/>
  <c r="BB2" i="5"/>
  <c r="AU2" i="5"/>
  <c r="AR2" i="5"/>
  <c r="AO2" i="5"/>
  <c r="AM2" i="5"/>
  <c r="AB2" i="5"/>
  <c r="AC2" i="5" s="1"/>
  <c r="AE2" i="5" s="1"/>
  <c r="AV3" i="5" l="1"/>
  <c r="AV2" i="5"/>
  <c r="AH2" i="5"/>
  <c r="AI2" i="5" s="1"/>
  <c r="AH3" i="5"/>
  <c r="AI3" i="5" s="1"/>
  <c r="AW3" i="5" l="1"/>
  <c r="AX3" i="5" s="1"/>
  <c r="BD3" i="5" s="1"/>
  <c r="AW2" i="5"/>
  <c r="AX2" i="5" s="1"/>
  <c r="BD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<sst xmlns="http://schemas.openxmlformats.org/spreadsheetml/2006/main" count="81" uniqueCount="72">
  <si>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</si>
  <si>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</si>
  <si>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</si>
  <si>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</si>
  <si>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</si>
  <si>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</si>
  <si>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</si>
  <si>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</si>
  <si>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</si>
  <si>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</si>
  <si>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</si>
  <si>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</si>
  <si>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</si>
  <si>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</si>
  <si>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</si>
  <si>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</si>
  <si>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</si>
  <si>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</si>
  <si>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</si>
  <si>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</si>
  <si>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</si>
  <si>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</si>
  <si>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</si>
  <si>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</si>
  <si>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</si>
  <si>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</si>
  <si>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</si>
  <si>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</si>
  <si>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</si>
  <si>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</si>
  <si>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</si>
  <si>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</si>
  <si>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</si>
  <si>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</si>
  <si>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</si>
  <si>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</si>
  <si>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</si>
  <si>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</si>
  <si>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</si>
  <si>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</si>
  <si>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</si>
  <si>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</si>
  <si>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</si>
  <si>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</si>
  <si>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</si>
  <si>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</si>
  <si>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</si>
  <si>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</si>
  <si>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</si>
  <si>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</si>
  <si>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</si>
  <si>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</si>
  <si>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</si>
  <si>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</si>
  <si>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</si>
  <si>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</si>
  <si>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</si>
  <si>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</si>
  <si>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</si>
  <si>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GIO Coverlet set</t>
    <phoneticPr fontId="8" type="noConversion"/>
  </si>
  <si>
    <t>3 Pieces matelasse coverlet set</t>
    <phoneticPr fontId="8" type="noConversion"/>
  </si>
  <si>
    <t xml:space="preserve">coverlet set </t>
    <phoneticPr fontId="8" type="noConversion"/>
  </si>
  <si>
    <t xml:space="preserve">Covlerlet: 100% matelasse polyester with 100%polyester  piping;sham: face 100% matelasse polyester; reverse 100%polyester  </t>
    <phoneticPr fontId="8" type="noConversion"/>
  </si>
  <si>
    <t xml:space="preserve"> Indigo Blue Chambray</t>
    <phoneticPr fontId="8" type="noConversion"/>
  </si>
  <si>
    <t>COVERLET&amp;BEDSPR</t>
  </si>
  <si>
    <t>022164664133</t>
  </si>
  <si>
    <t>022164664140</t>
  </si>
  <si>
    <t>Queen : 90x96"/21x27"(2)</t>
    <phoneticPr fontId="8" type="noConversion"/>
  </si>
  <si>
    <t>King : 108x96"/21x37"(2)</t>
    <phoneticPr fontId="8" type="noConversion"/>
  </si>
  <si>
    <t>9404.40.9022</t>
    <phoneticPr fontId="8" type="noConversion"/>
  </si>
  <si>
    <t>SLPN13-244-sample</t>
    <phoneticPr fontId="8" type="noConversion"/>
  </si>
  <si>
    <t>SLPN13-245-sample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</si>
</sst>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"/>
      <name val="Verdana"/>
      <family val="2"/>
    </font>
    <font>
      <sz val="8"/>
      <name val="Arial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9" fillId="0" borderId="0">
      <alignment vertical="center"/>
    </xf>
    <xf numFmtId="0" fontId="2" fillId="0" borderId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6" borderId="1" xfId="6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0" fillId="0" borderId="1" xfId="7" applyFont="1" applyBorder="1" applyAlignment="1">
      <alignment wrapText="1"/>
    </xf>
    <xf numFmtId="0" fontId="0" fillId="6" borderId="1" xfId="0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7" fillId="0" borderId="1" xfId="8" applyFont="1" applyBorder="1" applyAlignment="1">
      <alignment wrapText="1"/>
    </xf>
    <xf numFmtId="10" fontId="0" fillId="6" borderId="1" xfId="0" applyNumberFormat="1" applyFill="1" applyBorder="1" applyAlignment="1">
      <alignment wrapText="1"/>
    </xf>
    <xf numFmtId="2" fontId="11" fillId="5" borderId="1" xfId="0" applyNumberFormat="1" applyFont="1" applyFill="1" applyBorder="1" applyAlignment="1">
      <alignment horizontal="center" wrapText="1"/>
    </xf>
    <xf numFmtId="2" fontId="7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1" fontId="2" fillId="4" borderId="1" xfId="0" applyNumberFormat="1" applyFont="1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 4" xfId="7" xr:uid="{FDD9CB20-B58F-4BFC-9BBD-7C89578681D0}"/>
    <cellStyle name="Percent 2" xfId="5" xr:uid="{55F1ADEC-5EEC-4DC4-A0F8-0707E953E32C}"/>
    <cellStyle name="Style 1" xfId="3" xr:uid="{F4609D05-B161-47A5-8040-F8D4BA086F06}"/>
    <cellStyle name="常规" xfId="0" builtinId="0"/>
    <cellStyle name="常规 2" xfId="8" xr:uid="{820564A5-103A-4D08-8FC4-7540A1F3BECF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0</xdr:rowOff>
    </xdr:from>
    <xdr:to>
      <xdr:col>1</xdr:col>
      <xdr:colOff>895350</xdr:colOff>
      <xdr:row>1</xdr:row>
      <xdr:rowOff>863717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17186E0-80C7-5B97-253F-F33A25AA3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2561703"/>
          <a:ext cx="825500" cy="863717"/>
        </a:xfrm>
        <a:prstGeom prst="rect">
          <a:avLst/>
        </a:prstGeom>
      </xdr:spPr>
    </xdr:pic>
    <xdr:clientData/>
  </xdr:twoCellAnchor>
  <xdr:oneCellAnchor>
    <xdr:from>
      <xdr:col>1</xdr:col>
      <xdr:colOff>69850</xdr:colOff>
      <xdr:row>1</xdr:row>
      <xdr:rowOff>0</xdr:rowOff>
    </xdr:from>
    <xdr:ext cx="825500" cy="863717"/>
    <xdr:pic>
      <xdr:nvPicPr>
        <xdr:cNvPr id="7" name="图片 6">
          <a:extLst>
            <a:ext uri="{FF2B5EF4-FFF2-40B4-BE49-F238E27FC236}">
              <a16:creationId xmlns:a16="http://schemas.microsoft.com/office/drawing/2014/main" id="{077C658A-2325-47E2-ADD9-03B2AD7B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80" y="3483654"/>
          <a:ext cx="825500" cy="8637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E3"/>
  <sheetViews>
    <sheetView tabSelected="1" zoomScale="74" zoomScaleNormal="74" workbookViewId="0">
      <selection activeCell="J17" sqref="J16:J17"/>
    </sheetView>
  </sheetViews>
  <sheetFormatPr defaultColWidth="9.28515625" defaultRowHeight="15" x14ac:dyDescent="0.25"/>
  <cols>
    <col min="1" max="1" width="10.28515625" style="3" customWidth="1"/>
    <col min="2" max="2" width="15.7109375" style="2" customWidth="1"/>
    <col min="3" max="3" width="8.42578125" style="2" customWidth="1"/>
    <col min="4" max="5" width="7.7109375" style="2" customWidth="1"/>
    <col min="6" max="6" width="8.7109375" style="2" customWidth="1"/>
    <col min="7" max="7" width="9.28515625" style="2" customWidth="1"/>
    <col min="8" max="9" width="7.42578125" style="2" customWidth="1"/>
    <col min="10" max="10" width="14.7109375" style="2" customWidth="1"/>
    <col min="11" max="11" width="7" style="2" customWidth="1"/>
    <col min="12" max="12" width="6.28515625" style="2" customWidth="1"/>
    <col min="13" max="13" width="9.42578125" style="2" customWidth="1"/>
    <col min="14" max="14" width="16.28515625" style="2" customWidth="1"/>
    <col min="15" max="15" width="17.7109375" style="2" customWidth="1"/>
    <col min="16" max="16" width="8.7109375" style="2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28515625" style="5" customWidth="1"/>
    <col min="22" max="22" width="9.42578125" style="2" customWidth="1"/>
    <col min="23" max="23" width="8.28515625" style="43" customWidth="1"/>
    <col min="24" max="24" width="8.7109375" style="43" customWidth="1"/>
    <col min="25" max="25" width="7.28515625" style="43" customWidth="1"/>
    <col min="26" max="26" width="9" style="5" customWidth="1"/>
    <col min="27" max="27" width="6.28515625" style="7" customWidth="1"/>
    <col min="28" max="28" width="10" style="47" customWidth="1"/>
    <col min="29" max="29" width="9.7109375" style="7" customWidth="1"/>
    <col min="30" max="30" width="7.7109375" style="2" customWidth="1"/>
    <col min="31" max="31" width="8.7109375" style="6" customWidth="1"/>
    <col min="32" max="32" width="13.85546875" style="2" customWidth="1"/>
    <col min="33" max="33" width="16.28515625" style="8" customWidth="1"/>
    <col min="34" max="34" width="9" style="6" customWidth="1"/>
    <col min="35" max="35" width="8.42578125" style="6" customWidth="1"/>
    <col min="36" max="36" width="7.7109375" style="8" customWidth="1"/>
    <col min="37" max="37" width="12.28515625" style="6" customWidth="1"/>
    <col min="38" max="38" width="8.28515625" style="8" customWidth="1"/>
    <col min="39" max="39" width="9.28515625" style="6" customWidth="1"/>
    <col min="40" max="40" width="11.5703125" style="8" customWidth="1"/>
    <col min="41" max="41" width="10.7109375" style="6" customWidth="1"/>
    <col min="42" max="42" width="5.7109375" style="2" customWidth="1"/>
    <col min="43" max="43" width="5.42578125" style="8" customWidth="1"/>
    <col min="44" max="44" width="6.42578125" style="6" customWidth="1"/>
    <col min="45" max="45" width="5.5703125" style="6" customWidth="1"/>
    <col min="46" max="46" width="8.28515625" style="8" customWidth="1"/>
    <col min="47" max="47" width="7.28515625" style="8" customWidth="1"/>
    <col min="48" max="48" width="7.7109375" style="6" customWidth="1"/>
    <col min="49" max="49" width="9.5703125" style="6" customWidth="1"/>
    <col min="50" max="50" width="7.7109375" style="6" customWidth="1"/>
    <col min="51" max="51" width="12.28515625" style="8" customWidth="1"/>
    <col min="52" max="52" width="12.28515625" style="6" customWidth="1"/>
    <col min="53" max="53" width="9.28515625" style="2" customWidth="1"/>
    <col min="54" max="55" width="9.28515625" style="2"/>
    <col min="56" max="56" width="12.42578125" style="6" customWidth="1"/>
    <col min="57" max="57" width="13.42578125" style="6" customWidth="1"/>
    <col min="58" max="58" width="10.28515625" style="2" bestFit="1" customWidth="1"/>
    <col min="59" max="16384" width="9.28515625" style="2"/>
  </cols>
  <sheetData>
    <row r="1" spans="1:57" ht="68.099999999999994" customHeight="1" x14ac:dyDescent="0.25">
      <c r="A1" s="10" t="s">
        <v>4</v>
      </c>
      <c r="B1" s="10" t="s">
        <v>5</v>
      </c>
      <c r="C1" s="41" t="s">
        <v>6</v>
      </c>
      <c r="D1" s="42" t="s">
        <v>0</v>
      </c>
      <c r="E1" s="42" t="s">
        <v>2</v>
      </c>
      <c r="F1" s="12" t="s">
        <v>55</v>
      </c>
      <c r="G1" s="41" t="s">
        <v>7</v>
      </c>
      <c r="H1" s="11" t="s">
        <v>8</v>
      </c>
      <c r="I1" s="40" t="s">
        <v>57</v>
      </c>
      <c r="J1" s="11" t="s">
        <v>9</v>
      </c>
      <c r="K1" s="11" t="s">
        <v>10</v>
      </c>
      <c r="L1" s="11" t="s">
        <v>11</v>
      </c>
      <c r="M1" s="41" t="s">
        <v>12</v>
      </c>
      <c r="N1" s="41" t="s">
        <v>13</v>
      </c>
      <c r="O1" s="41" t="s">
        <v>14</v>
      </c>
      <c r="P1" s="40" t="s">
        <v>58</v>
      </c>
      <c r="Q1" s="13" t="s">
        <v>15</v>
      </c>
      <c r="R1" s="14" t="s">
        <v>16</v>
      </c>
      <c r="S1" s="15" t="s">
        <v>17</v>
      </c>
      <c r="T1" s="16" t="s">
        <v>18</v>
      </c>
      <c r="U1" s="56" t="s">
        <v>19</v>
      </c>
      <c r="V1" s="17" t="s">
        <v>1</v>
      </c>
      <c r="W1" s="44" t="s">
        <v>20</v>
      </c>
      <c r="X1" s="44" t="s">
        <v>21</v>
      </c>
      <c r="Y1" s="44" t="s">
        <v>22</v>
      </c>
      <c r="Z1" s="18" t="s">
        <v>23</v>
      </c>
      <c r="AA1" s="19" t="s">
        <v>24</v>
      </c>
      <c r="AB1" s="48" t="s">
        <v>25</v>
      </c>
      <c r="AC1" s="20" t="s">
        <v>26</v>
      </c>
      <c r="AD1" s="10" t="s">
        <v>27</v>
      </c>
      <c r="AE1" s="21" t="s">
        <v>28</v>
      </c>
      <c r="AF1" s="10" t="s">
        <v>29</v>
      </c>
      <c r="AG1" s="22" t="s">
        <v>30</v>
      </c>
      <c r="AH1" s="23" t="s">
        <v>31</v>
      </c>
      <c r="AI1" s="21" t="s">
        <v>32</v>
      </c>
      <c r="AJ1" s="22" t="s">
        <v>33</v>
      </c>
      <c r="AK1" s="21" t="s">
        <v>34</v>
      </c>
      <c r="AL1" s="22" t="s">
        <v>35</v>
      </c>
      <c r="AM1" s="21" t="s">
        <v>36</v>
      </c>
      <c r="AN1" s="22" t="s">
        <v>37</v>
      </c>
      <c r="AO1" s="21" t="s">
        <v>38</v>
      </c>
      <c r="AP1" s="17" t="s">
        <v>39</v>
      </c>
      <c r="AQ1" s="22" t="s">
        <v>40</v>
      </c>
      <c r="AR1" s="21" t="s">
        <v>41</v>
      </c>
      <c r="AS1" s="24" t="s">
        <v>42</v>
      </c>
      <c r="AT1" s="46" t="s">
        <v>43</v>
      </c>
      <c r="AU1" s="21" t="s">
        <v>44</v>
      </c>
      <c r="AV1" s="21" t="s">
        <v>45</v>
      </c>
      <c r="AW1" s="25" t="s">
        <v>46</v>
      </c>
      <c r="AX1" s="26" t="s">
        <v>47</v>
      </c>
      <c r="AY1" s="25" t="s">
        <v>48</v>
      </c>
      <c r="AZ1" s="27" t="s">
        <v>49</v>
      </c>
      <c r="BA1" s="28" t="s">
        <v>50</v>
      </c>
      <c r="BB1" s="28" t="s">
        <v>51</v>
      </c>
      <c r="BC1" s="10" t="s">
        <v>52</v>
      </c>
      <c r="BD1" s="29" t="s">
        <v>53</v>
      </c>
      <c r="BE1" s="29" t="s">
        <v>54</v>
      </c>
    </row>
    <row r="2" spans="1:57" ht="72.599999999999994" customHeight="1" x14ac:dyDescent="0.25">
      <c r="A2" s="30">
        <v>1</v>
      </c>
      <c r="B2" s="1"/>
      <c r="C2" s="1"/>
      <c r="D2" s="1"/>
      <c r="E2" s="1"/>
      <c r="F2" s="1" t="s">
        <v>64</v>
      </c>
      <c r="G2" s="50" t="s">
        <v>59</v>
      </c>
      <c r="H2" s="50" t="s">
        <v>60</v>
      </c>
      <c r="I2" s="50" t="s">
        <v>61</v>
      </c>
      <c r="J2" s="50" t="s">
        <v>62</v>
      </c>
      <c r="K2" s="51" t="s">
        <v>67</v>
      </c>
      <c r="L2" s="50" t="s">
        <v>63</v>
      </c>
      <c r="M2" s="54">
        <v>426267</v>
      </c>
      <c r="N2" s="58" t="s">
        <v>70</v>
      </c>
      <c r="O2" s="52" t="s">
        <v>65</v>
      </c>
      <c r="P2" s="1" t="s">
        <v>56</v>
      </c>
      <c r="Q2" s="31">
        <v>0</v>
      </c>
      <c r="R2" s="32">
        <v>8</v>
      </c>
      <c r="S2" s="33">
        <v>0</v>
      </c>
      <c r="T2" s="34">
        <v>0</v>
      </c>
      <c r="U2" s="57">
        <v>115</v>
      </c>
      <c r="V2" s="1" t="s">
        <v>3</v>
      </c>
      <c r="W2" s="45">
        <v>47</v>
      </c>
      <c r="X2" s="45">
        <v>40</v>
      </c>
      <c r="Y2" s="45">
        <v>58</v>
      </c>
      <c r="Z2" s="32">
        <v>2</v>
      </c>
      <c r="AA2" s="59">
        <v>5</v>
      </c>
      <c r="AB2" s="49">
        <f>IF(W2="","",W2*X2*Y2/1000000)</f>
        <v>0.109</v>
      </c>
      <c r="AC2" s="35">
        <f>IF(AA2="","",65/AB2*AA2)</f>
        <v>2982</v>
      </c>
      <c r="AD2" s="1">
        <v>3300</v>
      </c>
      <c r="AE2" s="36">
        <f>IF(ISERROR(AD2/AC2),"",AD2/AC2)</f>
        <v>1.1100000000000001</v>
      </c>
      <c r="AF2" s="53" t="s">
        <v>69</v>
      </c>
      <c r="AG2" s="55">
        <v>0.42799999999999999</v>
      </c>
      <c r="AH2" s="36">
        <f>IF(ISERROR(T2*AG2),"",T2*AG2)</f>
        <v>0</v>
      </c>
      <c r="AI2" s="36">
        <f t="shared" ref="AI2:AI3" si="0">IF(ISERROR(T2+AE2+AH2),"",T2+AE2+AH2)</f>
        <v>1.1100000000000001</v>
      </c>
      <c r="AJ2" s="37">
        <v>0.01</v>
      </c>
      <c r="AK2" s="36">
        <v>0</v>
      </c>
      <c r="AL2" s="37">
        <v>0.05</v>
      </c>
      <c r="AM2" s="36">
        <f>IF(ISERROR(AZ2*AL2),"",AZ2*AL2)</f>
        <v>0</v>
      </c>
      <c r="AN2" s="37">
        <v>0.08</v>
      </c>
      <c r="AO2" s="36">
        <f>IF(ISERROR(AZ2*AN2),"",AZ2*AN2)</f>
        <v>0</v>
      </c>
      <c r="AP2" s="1"/>
      <c r="AQ2" s="37"/>
      <c r="AR2" s="36">
        <f>IF(ISERROR(AZ2*AQ2),"",AZ2*AQ2)</f>
        <v>0</v>
      </c>
      <c r="AS2" s="1"/>
      <c r="AT2" s="37">
        <v>0</v>
      </c>
      <c r="AU2" s="38">
        <f>IF(ISERROR(AZ2*AT2),"",AZ2*AT2)</f>
        <v>0</v>
      </c>
      <c r="AV2" s="36">
        <f>IF(ISERROR(AK2+AM2+AO2+AR2+AU2),"",AK2+AM2+AO2+AR2+AU2)</f>
        <v>0</v>
      </c>
      <c r="AW2" s="36">
        <f t="shared" ref="AW2:AW3" si="1">IF(ISERROR(AI2+AV2),"",AI2+AV2)</f>
        <v>1.1100000000000001</v>
      </c>
      <c r="AX2" s="39" t="str">
        <f>IF(ISERROR((AZ2-AW2)/AZ2),"",(AZ2-AW2)/AZ2)</f>
        <v/>
      </c>
      <c r="AY2" s="9">
        <v>33.6</v>
      </c>
      <c r="AZ2" s="61">
        <v>0</v>
      </c>
      <c r="BA2" s="9">
        <v>129.99</v>
      </c>
      <c r="BB2" s="37">
        <f>(BA2-AZ2)/BA2</f>
        <v>1</v>
      </c>
      <c r="BC2" s="60">
        <v>10</v>
      </c>
      <c r="BD2" s="36" t="str">
        <f>IF(ISERROR(AX2*BC2),"",AW2*BC2)</f>
        <v/>
      </c>
      <c r="BE2" s="36">
        <f>IF(ISERROR(AZ2*BC2),"",AZ2*BC2)</f>
        <v>0</v>
      </c>
    </row>
    <row r="3" spans="1:57" ht="72.599999999999994" customHeight="1" x14ac:dyDescent="0.25">
      <c r="A3" s="30">
        <v>2</v>
      </c>
      <c r="B3" s="1"/>
      <c r="C3" s="1"/>
      <c r="D3" s="1"/>
      <c r="E3" s="1"/>
      <c r="F3" s="1" t="s">
        <v>64</v>
      </c>
      <c r="G3" s="50" t="s">
        <v>59</v>
      </c>
      <c r="H3" s="50" t="s">
        <v>60</v>
      </c>
      <c r="I3" s="50" t="s">
        <v>61</v>
      </c>
      <c r="J3" s="50" t="s">
        <v>62</v>
      </c>
      <c r="K3" s="51" t="s">
        <v>68</v>
      </c>
      <c r="L3" s="50" t="s">
        <v>63</v>
      </c>
      <c r="M3" s="54">
        <v>426268</v>
      </c>
      <c r="N3" s="58" t="s">
        <v>71</v>
      </c>
      <c r="O3" s="52" t="s">
        <v>66</v>
      </c>
      <c r="P3" s="1" t="s">
        <v>56</v>
      </c>
      <c r="Q3" s="31">
        <v>0</v>
      </c>
      <c r="R3" s="32">
        <v>8</v>
      </c>
      <c r="S3" s="33">
        <v>0</v>
      </c>
      <c r="T3" s="34">
        <v>0</v>
      </c>
      <c r="U3" s="57">
        <v>119</v>
      </c>
      <c r="V3" s="1" t="s">
        <v>3</v>
      </c>
      <c r="W3" s="45">
        <v>47</v>
      </c>
      <c r="X3" s="45">
        <v>40</v>
      </c>
      <c r="Y3" s="45">
        <v>74</v>
      </c>
      <c r="Z3" s="32">
        <v>2</v>
      </c>
      <c r="AA3" s="59">
        <v>5</v>
      </c>
      <c r="AB3" s="49">
        <f>IF(W3="","",W3*X3*Y3/1000000)</f>
        <v>0.13900000000000001</v>
      </c>
      <c r="AC3" s="35">
        <f>IF(AA3="","",65/AB3*AA3)</f>
        <v>2338</v>
      </c>
      <c r="AD3" s="1">
        <v>3300</v>
      </c>
      <c r="AE3" s="36">
        <f>IF(ISERROR(AD3/AC3),"",AD3/AC3)</f>
        <v>1.41</v>
      </c>
      <c r="AF3" s="53" t="s">
        <v>69</v>
      </c>
      <c r="AG3" s="55">
        <v>0.42799999999999999</v>
      </c>
      <c r="AH3" s="36">
        <f>IF(ISERROR(T3*AG3),"",T3*AG3)</f>
        <v>0</v>
      </c>
      <c r="AI3" s="36">
        <f t="shared" si="0"/>
        <v>1.41</v>
      </c>
      <c r="AJ3" s="37">
        <v>0.01</v>
      </c>
      <c r="AK3" s="36">
        <v>0</v>
      </c>
      <c r="AL3" s="37">
        <v>0.05</v>
      </c>
      <c r="AM3" s="36">
        <f>IF(ISERROR(AZ3*AL3),"",AZ3*AL3)</f>
        <v>0</v>
      </c>
      <c r="AN3" s="37">
        <v>0.08</v>
      </c>
      <c r="AO3" s="36">
        <f>IF(ISERROR(AZ3*AN3),"",AZ3*AN3)</f>
        <v>0</v>
      </c>
      <c r="AP3" s="1"/>
      <c r="AQ3" s="37"/>
      <c r="AR3" s="36">
        <f>IF(ISERROR(AZ3*AQ3),"",AZ3*AQ3)</f>
        <v>0</v>
      </c>
      <c r="AS3" s="1"/>
      <c r="AT3" s="37">
        <v>0</v>
      </c>
      <c r="AU3" s="38">
        <f>IF(ISERROR(AZ3*AT3),"",AZ3*AT3)</f>
        <v>0</v>
      </c>
      <c r="AV3" s="36">
        <f>IF(ISERROR(AK3+AM3+AO3+AR3+AU3),"",AK3+AM3+AO3+AR3+AU3)</f>
        <v>0</v>
      </c>
      <c r="AW3" s="36">
        <f t="shared" si="1"/>
        <v>1.41</v>
      </c>
      <c r="AX3" s="39" t="str">
        <f>IF(ISERROR((AZ3-AW3)/AZ3),"",(AZ3-AW3)/AZ3)</f>
        <v/>
      </c>
      <c r="AY3" s="9">
        <v>37.340000000000003</v>
      </c>
      <c r="AZ3" s="61">
        <v>0</v>
      </c>
      <c r="BA3" s="9">
        <v>149.99</v>
      </c>
      <c r="BB3" s="37">
        <f t="shared" ref="BB3" si="2">(BA3-AZ3)/BA3</f>
        <v>1</v>
      </c>
      <c r="BC3" s="60">
        <v>10</v>
      </c>
      <c r="BD3" s="36" t="str">
        <f>IF(ISERROR(AX3*BC3),"",AW3*BC3)</f>
        <v/>
      </c>
      <c r="BE3" s="36">
        <f>IF(ISERROR(AZ3*BC3),"",AZ3*BC3)</f>
        <v>0</v>
      </c>
    </row>
  </sheetData>
  <sheetProtection insertRows="0" deleteRows="0" sort="0"/>
  <protectedRanges>
    <protectedRange sqref="A4:AZ246 AV2:AX3 A2:AR3 BA2:BC3" name="Range1"/>
    <protectedRange sqref="AU2:AU3" name="Range1_1"/>
  </protectedRanges>
  <phoneticPr fontId="8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  <x14:dataValidation type="list" allowBlank="1" showInputMessage="1" showErrorMessage="1" xr:uid="{03C2B5C9-DC27-464C-8FF0-16ADAFAF39BB}">
          <x14:formula1>
            <xm:f>#REF!</xm:f>
          </x14:formula1>
          <xm:sqref>D2:D3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V2:V3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P2:P3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2025-11-04T08:12:37Z</dcterms:modified>
</cp:coreProperties>
</file>