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7D682BBB-F196-41AA-8F7A-1CB0CA59C7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8" l="1"/>
  <c r="AS2" i="8"/>
  <c r="AP2" i="8"/>
  <c r="AM2" i="8"/>
  <c r="AK2" i="8"/>
  <c r="AH2" i="8"/>
  <c r="AC2" i="8"/>
  <c r="AD2" i="8" s="1"/>
  <c r="AF2" i="8" s="1"/>
  <c r="AI2" i="8"/>
  <c r="AT2" i="8" l="1"/>
  <c r="AU2" i="8" s="1"/>
  <c r="AV2" i="8" l="1"/>
  <c r="AZ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<sst xmlns="http://schemas.openxmlformats.org/spreadsheetml/2006/main" count="65" uniqueCount="64">
  <si>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</si>
  <si>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</si>
  <si>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</si>
  <si>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</si>
  <si>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FILLED BLANKET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</si>
  <si>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</si>
  <si>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</si>
  <si>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</si>
  <si>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</si>
  <si>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</si>
  <si>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</si>
  <si>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</si>
  <si>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</si>
  <si>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</si>
  <si>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</si>
  <si>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</si>
  <si>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</si>
  <si>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</si>
  <si>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</si>
  <si>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</si>
  <si>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</si>
  <si>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</si>
  <si>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</si>
  <si>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</si>
  <si>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</si>
  <si>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</si>
  <si>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</si>
  <si>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</si>
  <si>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</si>
  <si>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</si>
  <si>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</si>
  <si>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</si>
  <si>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</si>
  <si>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</si>
  <si>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</si>
  <si>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</si>
  <si>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</si>
  <si>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</si>
  <si>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</si>
  <si>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</si>
  <si>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</si>
  <si>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</si>
  <si>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</si>
  <si>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</si>
  <si>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</si>
  <si>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</si>
  <si>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</si>
  <si>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</si>
  <si>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</si>
  <si>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</si>
  <si>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</si>
  <si>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</si>
  <si>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</si>
  <si>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</si>
  <si>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</si>
  <si>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</si>
  <si>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</si>
  <si>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Solid</t>
  </si>
  <si>
    <t>100% Polyester DA Blanket</t>
  </si>
  <si>
    <t>filled blanket of 100% polyester woven microfiber and polyester fill</t>
  </si>
  <si>
    <t>108x90"</t>
  </si>
  <si>
    <t>100%polyester 85gsm solid microfiber face and back. Filling: 3oz/yd2, 8" box quilting</t>
  </si>
  <si>
    <t>Red Dahlia</t>
  </si>
  <si>
    <t>FD57-567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</si>
</sst>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09]#,##0.000;\-[$$-409]#,##0.000"/>
    <numFmt numFmtId="187" formatCode="[$$-409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10" fillId="0" borderId="0"/>
    <xf numFmtId="183" fontId="11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9" fillId="0" borderId="0"/>
    <xf numFmtId="187" fontId="9" fillId="0" borderId="0"/>
    <xf numFmtId="187" fontId="9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0" fontId="3" fillId="6" borderId="1" xfId="0" applyFont="1" applyFill="1" applyBorder="1" applyAlignment="1">
      <alignment wrapText="1"/>
    </xf>
  </cellXfs>
  <cellStyles count="15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3 3 14" xfId="7" xr:uid="{F9FB7663-C36A-4193-A73F-1E8EF8331B35}"/>
    <cellStyle name="Percent 2" xfId="6" xr:uid="{E70589B9-27E6-48C2-9E75-E5CCCEF28152}"/>
    <cellStyle name="Style 1" xfId="3" xr:uid="{F4609D05-B161-47A5-8040-F8D4BA086F06}"/>
    <cellStyle name="常规" xfId="0" builtinId="0"/>
    <cellStyle name="常规 10 3 3 2" xfId="12" xr:uid="{306E9259-8834-45A4-8875-2BDEA520C3A9}"/>
    <cellStyle name="常规 10 4 2" xfId="13" xr:uid="{E6811F5D-C3FD-4788-BE38-F23BC194CB7B}"/>
    <cellStyle name="常规 12 2 6" xfId="14" xr:uid="{519473C7-7139-4AEB-8810-47CFB527D577}"/>
    <cellStyle name="常规 4 4" xfId="8" xr:uid="{5D20EC02-2941-4CDC-A09B-3360BB8EB617}"/>
    <cellStyle name="样式 1 2" xfId="2" xr:uid="{DC9B73B6-A1E9-48DB-83A0-64D6E1D16DDF}"/>
    <cellStyle name="样式 1 2 4 3" xfId="11" xr:uid="{8A38F27E-2678-471D-A7D8-3B1A89AF4C46}"/>
    <cellStyle name="样式 1 3 2 2 2" xfId="10" xr:uid="{82EDAC87-53BC-4ADD-9FEA-29275C93A705}"/>
    <cellStyle name="样式 1 3 2 3" xfId="9" xr:uid="{7FF79A8E-15BB-48C3-B19C-05FA7ED171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A2"/>
  <sheetViews>
    <sheetView tabSelected="1" topLeftCell="L1" workbookViewId="0">
      <selection activeCell="Q7" sqref="Q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9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1" customWidth="1"/>
    <col min="25" max="25" width="8.7109375" style="41" customWidth="1"/>
    <col min="26" max="26" width="7.140625" style="41" customWidth="1"/>
    <col min="27" max="27" width="9" style="5" customWidth="1"/>
    <col min="28" max="28" width="6.28515625" style="7" customWidth="1"/>
    <col min="29" max="29" width="10" style="46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9" t="s">
        <v>7</v>
      </c>
      <c r="D1" s="40" t="s">
        <v>0</v>
      </c>
      <c r="E1" s="40" t="s">
        <v>2</v>
      </c>
      <c r="F1" s="13" t="s">
        <v>50</v>
      </c>
      <c r="G1" s="39" t="s">
        <v>8</v>
      </c>
      <c r="H1" s="12" t="s">
        <v>9</v>
      </c>
      <c r="I1" s="38" t="s">
        <v>52</v>
      </c>
      <c r="J1" s="12" t="s">
        <v>10</v>
      </c>
      <c r="K1" s="38" t="s">
        <v>55</v>
      </c>
      <c r="L1" s="12" t="s">
        <v>11</v>
      </c>
      <c r="M1" s="12" t="s">
        <v>12</v>
      </c>
      <c r="N1" s="39" t="s">
        <v>13</v>
      </c>
      <c r="O1" s="39" t="s">
        <v>14</v>
      </c>
      <c r="P1" s="39" t="s">
        <v>15</v>
      </c>
      <c r="Q1" s="38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2" t="s">
        <v>21</v>
      </c>
      <c r="Y1" s="42" t="s">
        <v>22</v>
      </c>
      <c r="Z1" s="42" t="s">
        <v>23</v>
      </c>
      <c r="AA1" s="20" t="s">
        <v>24</v>
      </c>
      <c r="AB1" s="21" t="s">
        <v>25</v>
      </c>
      <c r="AC1" s="47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4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5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60">
      <c r="A2" s="28">
        <v>4</v>
      </c>
      <c r="B2" s="1"/>
      <c r="C2" s="1"/>
      <c r="D2" s="1"/>
      <c r="E2" s="1"/>
      <c r="F2" s="1" t="s">
        <v>4</v>
      </c>
      <c r="G2" s="1" t="s">
        <v>57</v>
      </c>
      <c r="H2" s="1" t="s">
        <v>58</v>
      </c>
      <c r="I2" s="1" t="s">
        <v>58</v>
      </c>
      <c r="J2" s="50" t="s">
        <v>61</v>
      </c>
      <c r="K2" s="50" t="s">
        <v>59</v>
      </c>
      <c r="L2" s="50" t="s">
        <v>60</v>
      </c>
      <c r="M2" s="1" t="s">
        <v>62</v>
      </c>
      <c r="N2" s="1"/>
      <c r="O2" s="52" t="s">
        <v>63</v>
      </c>
      <c r="P2" s="51"/>
      <c r="Q2" s="1" t="s">
        <v>51</v>
      </c>
      <c r="R2" s="29">
        <v>44.5</v>
      </c>
      <c r="S2" s="30">
        <v>8.1</v>
      </c>
      <c r="T2" s="31">
        <v>5.49</v>
      </c>
      <c r="U2" s="32">
        <v>5.49</v>
      </c>
      <c r="V2" s="9"/>
      <c r="W2" s="1" t="s">
        <v>3</v>
      </c>
      <c r="X2" s="43">
        <v>98</v>
      </c>
      <c r="Y2" s="43">
        <v>43</v>
      </c>
      <c r="Z2" s="43">
        <v>47</v>
      </c>
      <c r="AA2" s="30">
        <v>2</v>
      </c>
      <c r="AB2" s="33">
        <v>8</v>
      </c>
      <c r="AC2" s="48">
        <f>IF(X2="","",X2*Y2*Z2/1000000)</f>
        <v>0.19800000000000001</v>
      </c>
      <c r="AD2" s="34">
        <f>IF(AB2="","",65/AC2*AB2)</f>
        <v>2626</v>
      </c>
      <c r="AE2" s="1"/>
      <c r="AF2" s="35">
        <f>IF(ISERROR(AE2/AD2),"",AE2/AD2)</f>
        <v>0</v>
      </c>
      <c r="AG2" s="1"/>
      <c r="AH2" s="36">
        <f>7.3%+30%</f>
        <v>0.373</v>
      </c>
      <c r="AI2" s="35">
        <f>IF(ISERROR(U2*AH2),"",U2*AH2)</f>
        <v>2.0499999999999998</v>
      </c>
      <c r="AJ2" s="36">
        <v>0.01</v>
      </c>
      <c r="AK2" s="35">
        <f>IF(ISERROR(AW2*AJ2),"",AW2*AJ2)</f>
        <v>0.06</v>
      </c>
      <c r="AL2" s="36"/>
      <c r="AM2" s="35">
        <f>IF(ISERROR(AW2*AL2),"",AW2*AL2)</f>
        <v>0</v>
      </c>
      <c r="AN2" s="1">
        <v>0.03</v>
      </c>
      <c r="AO2" s="36"/>
      <c r="AP2" s="35">
        <f>AN2</f>
        <v>0.03</v>
      </c>
      <c r="AQ2" s="9"/>
      <c r="AR2" s="36"/>
      <c r="AS2" s="35">
        <f>IF(ISERROR(AW2*AR2),"",AW2*AR2)</f>
        <v>0</v>
      </c>
      <c r="AT2" s="35">
        <f>IF(ISERROR(AK2+AM2+AP2+AS2),"",AK2+AM2+AP2+AS2)</f>
        <v>0.09</v>
      </c>
      <c r="AU2" s="35">
        <f t="shared" ref="AU2" si="0">IF(ISERROR(U2+AT2),"",U2+AT2)</f>
        <v>5.58</v>
      </c>
      <c r="AV2" s="37">
        <f>IF(ISERROR((AW2-AU2)/AW2),"",(AW2-AU2)/AW2)</f>
        <v>0.1143</v>
      </c>
      <c r="AW2" s="35">
        <v>6.3</v>
      </c>
      <c r="AX2" s="9" t="s">
        <v>54</v>
      </c>
      <c r="AY2" s="10"/>
      <c r="AZ2" s="35">
        <f>IF(ISERROR(AU2*AY2),"",AU2*AY2)</f>
        <v>0</v>
      </c>
      <c r="BA2" s="35">
        <f>IF(ISERROR(AW2*AY2),"",AW2*AY2)</f>
        <v>0</v>
      </c>
    </row>
  </sheetData>
  <sheetProtection insertRows="0" deleteRows="0" sort="0"/>
  <protectedRanges>
    <protectedRange sqref="A3:J238 AX1 AY2 AL1:AM1 L3:AT238 A2:AW2" name="Range1"/>
    <protectedRange sqref="K3:K245" name="Range1_1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395DBF2-9719-490D-A5F3-FDB71566C045}">
          <x14:formula1>
            <xm:f>#REF!</xm:f>
          </x14:formula1>
          <xm:sqref>D2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W2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Q2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AX2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2025-11-26T02:16:32Z</dcterms:modified>
</cp:coreProperties>
</file>