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68C5DBD-A09F-4447-9D6C-494D883E0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R5" i="5"/>
  <c r="AO5" i="5"/>
  <c r="AL5" i="5"/>
  <c r="AD5" i="5"/>
  <c r="AE5" i="5" s="1"/>
  <c r="AG5" i="5" s="1"/>
  <c r="U5" i="5"/>
  <c r="V5" i="5" s="1"/>
  <c r="AY4" i="5"/>
  <c r="AR4" i="5"/>
  <c r="AO4" i="5"/>
  <c r="AL4" i="5"/>
  <c r="AD4" i="5"/>
  <c r="AE4" i="5" s="1"/>
  <c r="AG4" i="5" s="1"/>
  <c r="U4" i="5"/>
  <c r="V4" i="5" s="1"/>
  <c r="AY3" i="5"/>
  <c r="AR3" i="5"/>
  <c r="AO3" i="5"/>
  <c r="AL3" i="5"/>
  <c r="AD3" i="5"/>
  <c r="AE3" i="5" s="1"/>
  <c r="AG3" i="5" s="1"/>
  <c r="U3" i="5"/>
  <c r="V3" i="5" s="1"/>
  <c r="AR2" i="5"/>
  <c r="AO2" i="5"/>
  <c r="AS5" i="5" l="1"/>
  <c r="AS4" i="5"/>
  <c r="AJ4" i="5"/>
  <c r="AT4" i="5"/>
  <c r="AT5" i="5"/>
  <c r="AJ5" i="5"/>
  <c r="AS3" i="5"/>
  <c r="AT3" i="5" s="1"/>
  <c r="AJ3" i="5"/>
  <c r="AL2" i="5"/>
  <c r="AS2" i="5" s="1"/>
  <c r="AY2" i="5"/>
  <c r="AD2" i="5"/>
  <c r="AE2" i="5" s="1"/>
  <c r="AG2" i="5" s="1"/>
  <c r="U2" i="5"/>
  <c r="V2" i="5" s="1"/>
  <c r="AJ2" i="5" s="1"/>
  <c r="AX5" i="5" l="1"/>
  <c r="AU5" i="5"/>
  <c r="AX4" i="5"/>
  <c r="AU4" i="5"/>
  <c r="AX3" i="5"/>
  <c r="AU3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<sst xmlns="http://schemas.openxmlformats.org/spreadsheetml/2006/main" count="95" uniqueCount="68">
  <si>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</si>
  <si>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</si>
  <si>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</si>
  <si>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</si>
  <si>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</si>
  <si>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</si>
  <si>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</si>
  <si>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</si>
  <si>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</si>
  <si>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</si>
  <si>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</si>
  <si>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</si>
  <si>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</si>
  <si>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</si>
  <si>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</si>
  <si>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</si>
  <si>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</si>
  <si>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</si>
  <si>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</si>
  <si>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</si>
  <si>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</si>
  <si>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</si>
  <si>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</si>
  <si>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</si>
  <si>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</si>
  <si>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</si>
  <si>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</si>
  <si>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</si>
  <si>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</si>
  <si>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</si>
  <si>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</si>
  <si>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</si>
  <si>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</si>
  <si>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</si>
  <si>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</si>
  <si>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</si>
  <si>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</si>
  <si>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</si>
  <si>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</si>
  <si>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</si>
  <si>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</si>
  <si>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</si>
  <si>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</si>
  <si>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</si>
  <si>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</si>
  <si>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</si>
  <si>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</si>
  <si>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</si>
  <si>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</si>
  <si>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</si>
  <si>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</si>
  <si>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</si>
  <si>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</si>
  <si>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</si>
  <si>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 Set</t>
    <phoneticPr fontId="68" type="noConversion"/>
  </si>
  <si>
    <t>8pc Comf Set</t>
    <phoneticPr fontId="68" type="noConversion"/>
  </si>
  <si>
    <t>100% polyester</t>
    <phoneticPr fontId="68" type="noConversion"/>
  </si>
  <si>
    <t>Barrett</t>
    <phoneticPr fontId="68" type="noConversion"/>
  </si>
  <si>
    <t xml:space="preserve"> Brown</t>
    <phoneticPr fontId="68" type="noConversion"/>
  </si>
  <si>
    <r>
      <t>Comforter  front and pillow sham front:100% polyester  jacquard 130gsm.
comforter back / pillow sham back/
90 gsm microfiber 
Fitted sheet set: 90 gsm solid microfiber
cushion cover : microfiber with embroidery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68" type="noConversion"/>
  </si>
  <si>
    <t>5pc Comf Set</t>
    <phoneticPr fontId="68" type="noConversion"/>
  </si>
  <si>
    <t>White</t>
    <phoneticPr fontId="68" type="noConversion"/>
  </si>
  <si>
    <t>WL10-355</t>
  </si>
  <si>
    <t>WL10-356</t>
  </si>
  <si>
    <t>WL10-357</t>
  </si>
  <si>
    <t>WL10-358</t>
  </si>
  <si>
    <t>Twin comf:180Wx240Lcm (1)51x76cm (1)Pillow sham51x76(1)pillowcase120x200+35cm(1)fitted sheet45x45cm(1)cushion</t>
    <phoneticPr fontId="68" type="noConversion"/>
  </si>
  <si>
    <t>King comf:260Wx240Lcm(1)51x76 cm(2)Pillow sham51x76cm(2)pillowcase200x200+35cm(1)fitted sheet45x45cm(1) cushion30x45(1)cushion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</si>
</sst>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  <numFmt numFmtId="195" formatCode="_ [$¥-804]* #,##0.00_ ;_ [$¥-804]* \-#,##0.00_ ;_ [$¥-804]* &quot;-&quot;??_ ;_ @_ 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195" fontId="3" fillId="0" borderId="1" xfId="4" applyNumberFormat="1" applyBorder="1" applyAlignment="1">
      <alignment wrapText="1"/>
    </xf>
    <xf numFmtId="0" fontId="3" fillId="0" borderId="1" xfId="4" applyBorder="1"/>
    <xf numFmtId="0" fontId="3" fillId="0" borderId="1" xfId="0" applyFont="1" applyBorder="1"/>
    <xf numFmtId="0" fontId="4" fillId="5" borderId="1" xfId="0" applyFont="1" applyFill="1" applyBorder="1" applyAlignment="1">
      <alignment horizontal="left" vertical="center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5"/>
  <sheetViews>
    <sheetView tabSelected="1" workbookViewId="0">
      <selection activeCell="L5" sqref="L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105.285156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4</v>
      </c>
      <c r="B1" s="11" t="s">
        <v>5</v>
      </c>
      <c r="C1" s="38" t="s">
        <v>6</v>
      </c>
      <c r="D1" s="39" t="s">
        <v>0</v>
      </c>
      <c r="E1" s="39" t="s">
        <v>2</v>
      </c>
      <c r="F1" s="13" t="s">
        <v>43</v>
      </c>
      <c r="G1" s="38" t="s">
        <v>7</v>
      </c>
      <c r="H1" s="12" t="s">
        <v>8</v>
      </c>
      <c r="I1" s="12" t="s">
        <v>45</v>
      </c>
      <c r="J1" s="12" t="s">
        <v>9</v>
      </c>
      <c r="K1" s="12" t="s">
        <v>49</v>
      </c>
      <c r="L1" s="46" t="s">
        <v>53</v>
      </c>
      <c r="M1" s="12" t="s">
        <v>10</v>
      </c>
      <c r="N1" s="38" t="s">
        <v>48</v>
      </c>
      <c r="O1" s="38" t="s">
        <v>11</v>
      </c>
      <c r="P1" s="38" t="s">
        <v>12</v>
      </c>
      <c r="Q1" s="38" t="s">
        <v>13</v>
      </c>
      <c r="R1" s="12" t="s">
        <v>46</v>
      </c>
      <c r="S1" s="14" t="s">
        <v>14</v>
      </c>
      <c r="T1" s="47" t="s">
        <v>15</v>
      </c>
      <c r="U1" s="15" t="s">
        <v>16</v>
      </c>
      <c r="V1" s="16" t="s">
        <v>17</v>
      </c>
      <c r="W1" s="17" t="s">
        <v>18</v>
      </c>
      <c r="X1" s="18" t="s">
        <v>1</v>
      </c>
      <c r="Y1" s="41" t="s">
        <v>19</v>
      </c>
      <c r="Z1" s="41" t="s">
        <v>20</v>
      </c>
      <c r="AA1" s="41" t="s">
        <v>21</v>
      </c>
      <c r="AB1" s="19" t="s">
        <v>22</v>
      </c>
      <c r="AC1" s="20" t="s">
        <v>23</v>
      </c>
      <c r="AD1" s="44" t="s">
        <v>24</v>
      </c>
      <c r="AE1" s="21" t="s">
        <v>25</v>
      </c>
      <c r="AF1" s="11" t="s">
        <v>26</v>
      </c>
      <c r="AG1" s="22" t="s">
        <v>27</v>
      </c>
      <c r="AH1" s="11" t="s">
        <v>28</v>
      </c>
      <c r="AI1" s="23" t="s">
        <v>29</v>
      </c>
      <c r="AJ1" s="24" t="s">
        <v>30</v>
      </c>
      <c r="AK1" s="23" t="s">
        <v>31</v>
      </c>
      <c r="AL1" s="22" t="s">
        <v>32</v>
      </c>
      <c r="AM1" s="18" t="s">
        <v>33</v>
      </c>
      <c r="AN1" s="23" t="s">
        <v>34</v>
      </c>
      <c r="AO1" s="22" t="s">
        <v>35</v>
      </c>
      <c r="AP1" s="18" t="s">
        <v>50</v>
      </c>
      <c r="AQ1" s="23" t="s">
        <v>51</v>
      </c>
      <c r="AR1" s="22" t="s">
        <v>52</v>
      </c>
      <c r="AS1" s="22" t="s">
        <v>36</v>
      </c>
      <c r="AT1" s="25" t="s">
        <v>37</v>
      </c>
      <c r="AU1" s="25" t="s">
        <v>38</v>
      </c>
      <c r="AV1" s="26" t="s">
        <v>39</v>
      </c>
      <c r="AW1" s="11" t="s">
        <v>40</v>
      </c>
      <c r="AX1" s="27" t="s">
        <v>41</v>
      </c>
      <c r="AY1" s="27" t="s">
        <v>42</v>
      </c>
      <c r="BA1" s="3"/>
      <c r="BB1" s="3"/>
    </row>
    <row r="2" spans="1:54" ht="45">
      <c r="A2" s="28">
        <v>1</v>
      </c>
      <c r="B2" s="29"/>
      <c r="C2" s="29"/>
      <c r="D2" s="29"/>
      <c r="E2" s="29"/>
      <c r="F2" s="29" t="s">
        <v>47</v>
      </c>
      <c r="G2" s="29" t="s">
        <v>57</v>
      </c>
      <c r="H2" s="29" t="s">
        <v>60</v>
      </c>
      <c r="I2" s="29" t="s">
        <v>54</v>
      </c>
      <c r="J2" s="49" t="s">
        <v>59</v>
      </c>
      <c r="K2" s="49" t="s">
        <v>56</v>
      </c>
      <c r="L2" s="50" t="s">
        <v>66</v>
      </c>
      <c r="M2" s="29" t="s">
        <v>58</v>
      </c>
      <c r="N2" s="29"/>
      <c r="O2" s="29"/>
      <c r="P2" s="51" t="s">
        <v>62</v>
      </c>
      <c r="Q2" s="29"/>
      <c r="R2" s="29" t="s">
        <v>44</v>
      </c>
      <c r="S2" s="30">
        <v>144</v>
      </c>
      <c r="T2" s="42">
        <v>8</v>
      </c>
      <c r="U2" s="32">
        <f>IF(ISERROR(S2/T2),"",S2/T2)</f>
        <v>18</v>
      </c>
      <c r="V2" s="33">
        <f t="shared" ref="V2" si="0">U2</f>
        <v>18</v>
      </c>
      <c r="W2" s="48"/>
      <c r="X2" s="29" t="s">
        <v>3</v>
      </c>
      <c r="Y2" s="42">
        <v>57</v>
      </c>
      <c r="Z2" s="42">
        <v>52</v>
      </c>
      <c r="AA2" s="42">
        <v>60</v>
      </c>
      <c r="AB2" s="31">
        <v>2</v>
      </c>
      <c r="AC2" s="10">
        <v>2</v>
      </c>
      <c r="AD2" s="45">
        <f>IF(Y2="","",Y2*Z2*AA2/1000000)</f>
        <v>0.17799999999999999</v>
      </c>
      <c r="AE2" s="34">
        <f>IF(AC2="","",65/AD2*AC2)</f>
        <v>730</v>
      </c>
      <c r="AF2" s="29">
        <v>3500</v>
      </c>
      <c r="AG2" s="35">
        <f>IF(ISERROR(AF2/AE2),"",AF2/AE2)</f>
        <v>4.79</v>
      </c>
      <c r="AH2" s="29"/>
      <c r="AI2" s="36">
        <v>0</v>
      </c>
      <c r="AJ2" s="35">
        <f>IF(ISERROR(V2*AI2),"",V2*AI2)</f>
        <v>0</v>
      </c>
      <c r="AK2" s="36">
        <v>0</v>
      </c>
      <c r="AL2" s="35">
        <f t="shared" ref="AL2" si="1">IF(ISERROR(AV2*AK2),"",AV2*AK2)</f>
        <v>0</v>
      </c>
      <c r="AM2" s="29"/>
      <c r="AN2" s="36">
        <v>0</v>
      </c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" si="2">IF(ISERROR(V2+AS2),"",V2+AS2)</f>
        <v>18</v>
      </c>
      <c r="AU2" s="37">
        <f>IF(ISERROR((AV2-AT2)/AV2),"",(AV2-AT2)/AV2)</f>
        <v>0.3034</v>
      </c>
      <c r="AV2" s="9">
        <v>25.84</v>
      </c>
      <c r="AW2" s="10">
        <v>60</v>
      </c>
      <c r="AX2" s="35">
        <f t="shared" ref="AX2" si="3">IF(ISERROR(AT2*AW2),"",AT2*AW2)</f>
        <v>1080</v>
      </c>
      <c r="AY2" s="35">
        <f t="shared" ref="AY2" si="4">IF(ISERROR(AV2*AW2),"",AV2*AW2)</f>
        <v>1550.4</v>
      </c>
      <c r="BA2" s="40"/>
      <c r="BB2" s="3"/>
    </row>
    <row r="3" spans="1:54" ht="45">
      <c r="A3" s="28">
        <v>2</v>
      </c>
      <c r="B3" s="29"/>
      <c r="C3" s="29"/>
      <c r="D3" s="29"/>
      <c r="E3" s="29"/>
      <c r="F3" s="29" t="s">
        <v>47</v>
      </c>
      <c r="G3" s="29" t="s">
        <v>57</v>
      </c>
      <c r="H3" s="29" t="s">
        <v>55</v>
      </c>
      <c r="I3" s="29" t="s">
        <v>54</v>
      </c>
      <c r="J3" s="49" t="s">
        <v>59</v>
      </c>
      <c r="K3" s="49" t="s">
        <v>56</v>
      </c>
      <c r="L3" s="50" t="s">
        <v>67</v>
      </c>
      <c r="M3" s="29" t="s">
        <v>58</v>
      </c>
      <c r="N3" s="29"/>
      <c r="O3" s="29"/>
      <c r="P3" s="51" t="s">
        <v>63</v>
      </c>
      <c r="Q3" s="29"/>
      <c r="R3" s="29" t="s">
        <v>44</v>
      </c>
      <c r="S3" s="30">
        <v>202</v>
      </c>
      <c r="T3" s="42">
        <v>8</v>
      </c>
      <c r="U3" s="32">
        <f>IF(ISERROR(S3/T3),"",S3/T3)</f>
        <v>25.25</v>
      </c>
      <c r="V3" s="33">
        <f t="shared" ref="V3:V4" si="5">U3</f>
        <v>25.25</v>
      </c>
      <c r="W3" s="48"/>
      <c r="X3" s="29" t="s">
        <v>3</v>
      </c>
      <c r="Y3" s="42">
        <v>57</v>
      </c>
      <c r="Z3" s="42">
        <v>52</v>
      </c>
      <c r="AA3" s="42">
        <v>70</v>
      </c>
      <c r="AB3" s="31">
        <v>2</v>
      </c>
      <c r="AC3" s="10">
        <v>2</v>
      </c>
      <c r="AD3" s="45">
        <f>IF(Y3="","",Y3*Z3*AA3/1000000)</f>
        <v>0.20699999999999999</v>
      </c>
      <c r="AE3" s="34">
        <f>IF(AC3="","",65/AD3*AC3)</f>
        <v>628</v>
      </c>
      <c r="AF3" s="29">
        <v>3500</v>
      </c>
      <c r="AG3" s="35">
        <f>IF(ISERROR(AF3/AE3),"",AF3/AE3)</f>
        <v>5.57</v>
      </c>
      <c r="AH3" s="29"/>
      <c r="AI3" s="36">
        <v>0</v>
      </c>
      <c r="AJ3" s="35">
        <f>IF(ISERROR(V3*AI3),"",V3*AI3)</f>
        <v>0</v>
      </c>
      <c r="AK3" s="36">
        <v>0</v>
      </c>
      <c r="AL3" s="35">
        <f t="shared" ref="AL3:AL4" si="6">IF(ISERROR(AV3*AK3),"",AV3*AK3)</f>
        <v>0</v>
      </c>
      <c r="AM3" s="29"/>
      <c r="AN3" s="36">
        <v>0</v>
      </c>
      <c r="AO3" s="35">
        <f>IF(ISERROR(AV3*AN3),"",AV3*AN3)</f>
        <v>0</v>
      </c>
      <c r="AP3" s="29"/>
      <c r="AQ3" s="36"/>
      <c r="AR3" s="35">
        <f>IF(ISERROR(AV3*AQ3),"",AV3*AQ3)</f>
        <v>0</v>
      </c>
      <c r="AS3" s="35">
        <f>IF(ISERROR(AL3+AO3+AR3),"",AL3+AO3+AR3)</f>
        <v>0</v>
      </c>
      <c r="AT3" s="35">
        <f t="shared" ref="AT3:AT4" si="7">IF(ISERROR(V3+AS3),"",V3+AS3)</f>
        <v>25.25</v>
      </c>
      <c r="AU3" s="37">
        <f>IF(ISERROR((AV3-AT3)/AV3),"",(AV3-AT3)/AV3)</f>
        <v>0.23880000000000001</v>
      </c>
      <c r="AV3" s="9">
        <v>33.17</v>
      </c>
      <c r="AW3" s="10">
        <v>160</v>
      </c>
      <c r="AX3" s="35">
        <f t="shared" ref="AX3:AX4" si="8">IF(ISERROR(AT3*AW3),"",AT3*AW3)</f>
        <v>4040</v>
      </c>
      <c r="AY3" s="35">
        <f t="shared" ref="AY3:AY4" si="9">IF(ISERROR(AV3*AW3),"",AV3*AW3)</f>
        <v>5307.2</v>
      </c>
      <c r="BA3" s="40"/>
      <c r="BB3" s="3"/>
    </row>
    <row r="4" spans="1:54" ht="45">
      <c r="A4" s="28">
        <v>3</v>
      </c>
      <c r="B4" s="29"/>
      <c r="C4" s="29"/>
      <c r="D4" s="29"/>
      <c r="E4" s="29"/>
      <c r="F4" s="29" t="s">
        <v>47</v>
      </c>
      <c r="G4" s="29" t="s">
        <v>57</v>
      </c>
      <c r="H4" s="29" t="s">
        <v>60</v>
      </c>
      <c r="I4" s="29" t="s">
        <v>54</v>
      </c>
      <c r="J4" s="49" t="s">
        <v>59</v>
      </c>
      <c r="K4" s="49" t="s">
        <v>56</v>
      </c>
      <c r="L4" s="50" t="s">
        <v>66</v>
      </c>
      <c r="M4" s="29" t="s">
        <v>61</v>
      </c>
      <c r="N4" s="29"/>
      <c r="O4" s="29"/>
      <c r="P4" s="51" t="s">
        <v>64</v>
      </c>
      <c r="Q4" s="29"/>
      <c r="R4" s="29" t="s">
        <v>44</v>
      </c>
      <c r="S4" s="30">
        <v>144</v>
      </c>
      <c r="T4" s="42">
        <v>8</v>
      </c>
      <c r="U4" s="32">
        <f>IF(ISERROR(S4/T4),"",S4/T4)</f>
        <v>18</v>
      </c>
      <c r="V4" s="33">
        <f t="shared" si="5"/>
        <v>18</v>
      </c>
      <c r="W4" s="48"/>
      <c r="X4" s="29" t="s">
        <v>3</v>
      </c>
      <c r="Y4" s="42">
        <v>57</v>
      </c>
      <c r="Z4" s="42">
        <v>52</v>
      </c>
      <c r="AA4" s="42">
        <v>60</v>
      </c>
      <c r="AB4" s="31">
        <v>2</v>
      </c>
      <c r="AC4" s="10">
        <v>2</v>
      </c>
      <c r="AD4" s="45">
        <f>IF(Y4="","",Y4*Z4*AA4/1000000)</f>
        <v>0.17799999999999999</v>
      </c>
      <c r="AE4" s="34">
        <f>IF(AC4="","",65/AD4*AC4)</f>
        <v>730</v>
      </c>
      <c r="AF4" s="29">
        <v>3500</v>
      </c>
      <c r="AG4" s="35">
        <f>IF(ISERROR(AF4/AE4),"",AF4/AE4)</f>
        <v>4.79</v>
      </c>
      <c r="AH4" s="29"/>
      <c r="AI4" s="36">
        <v>0</v>
      </c>
      <c r="AJ4" s="35">
        <f>IF(ISERROR(V4*AI4),"",V4*AI4)</f>
        <v>0</v>
      </c>
      <c r="AK4" s="36">
        <v>0</v>
      </c>
      <c r="AL4" s="35">
        <f t="shared" si="6"/>
        <v>0</v>
      </c>
      <c r="AM4" s="29"/>
      <c r="AN4" s="36">
        <v>0</v>
      </c>
      <c r="AO4" s="35">
        <f>IF(ISERROR(AV4*AN4),"",AV4*AN4)</f>
        <v>0</v>
      </c>
      <c r="AP4" s="29"/>
      <c r="AQ4" s="36"/>
      <c r="AR4" s="35">
        <f>IF(ISERROR(AV4*AQ4),"",AV4*AQ4)</f>
        <v>0</v>
      </c>
      <c r="AS4" s="35">
        <f>IF(ISERROR(AL4+AO4+AR4),"",AL4+AO4+AR4)</f>
        <v>0</v>
      </c>
      <c r="AT4" s="35">
        <f t="shared" si="7"/>
        <v>18</v>
      </c>
      <c r="AU4" s="37">
        <f>IF(ISERROR((AV4-AT4)/AV4),"",(AV4-AT4)/AV4)</f>
        <v>0.3034</v>
      </c>
      <c r="AV4" s="9">
        <v>25.84</v>
      </c>
      <c r="AW4" s="10">
        <v>40</v>
      </c>
      <c r="AX4" s="35">
        <f t="shared" si="8"/>
        <v>720</v>
      </c>
      <c r="AY4" s="35">
        <f t="shared" si="9"/>
        <v>1033.5999999999999</v>
      </c>
      <c r="BA4" s="40"/>
      <c r="BB4" s="3"/>
    </row>
    <row r="5" spans="1:54" ht="45">
      <c r="A5" s="28">
        <v>4</v>
      </c>
      <c r="B5" s="29"/>
      <c r="C5" s="29"/>
      <c r="D5" s="29"/>
      <c r="E5" s="29"/>
      <c r="F5" s="29" t="s">
        <v>47</v>
      </c>
      <c r="G5" s="29" t="s">
        <v>57</v>
      </c>
      <c r="H5" s="29" t="s">
        <v>55</v>
      </c>
      <c r="I5" s="29" t="s">
        <v>54</v>
      </c>
      <c r="J5" s="49" t="s">
        <v>59</v>
      </c>
      <c r="K5" s="49" t="s">
        <v>56</v>
      </c>
      <c r="L5" s="50" t="s">
        <v>67</v>
      </c>
      <c r="M5" s="29" t="s">
        <v>61</v>
      </c>
      <c r="N5" s="29"/>
      <c r="O5" s="29"/>
      <c r="P5" s="51" t="s">
        <v>65</v>
      </c>
      <c r="Q5" s="29"/>
      <c r="R5" s="29" t="s">
        <v>44</v>
      </c>
      <c r="S5" s="30">
        <v>202</v>
      </c>
      <c r="T5" s="42">
        <v>8</v>
      </c>
      <c r="U5" s="32">
        <f>IF(ISERROR(S5/T5),"",S5/T5)</f>
        <v>25.25</v>
      </c>
      <c r="V5" s="33">
        <f t="shared" ref="V5" si="10">U5</f>
        <v>25.25</v>
      </c>
      <c r="W5" s="48"/>
      <c r="X5" s="29" t="s">
        <v>3</v>
      </c>
      <c r="Y5" s="42">
        <v>57</v>
      </c>
      <c r="Z5" s="42">
        <v>52</v>
      </c>
      <c r="AA5" s="42">
        <v>70</v>
      </c>
      <c r="AB5" s="31">
        <v>2</v>
      </c>
      <c r="AC5" s="10">
        <v>2</v>
      </c>
      <c r="AD5" s="45">
        <f>IF(Y5="","",Y5*Z5*AA5/1000000)</f>
        <v>0.20699999999999999</v>
      </c>
      <c r="AE5" s="34">
        <f>IF(AC5="","",65/AD5*AC5)</f>
        <v>628</v>
      </c>
      <c r="AF5" s="29">
        <v>3500</v>
      </c>
      <c r="AG5" s="35">
        <f>IF(ISERROR(AF5/AE5),"",AF5/AE5)</f>
        <v>5.57</v>
      </c>
      <c r="AH5" s="29"/>
      <c r="AI5" s="36">
        <v>0</v>
      </c>
      <c r="AJ5" s="35">
        <f>IF(ISERROR(V5*AI5),"",V5*AI5)</f>
        <v>0</v>
      </c>
      <c r="AK5" s="36">
        <v>0</v>
      </c>
      <c r="AL5" s="35">
        <f t="shared" ref="AL5" si="11">IF(ISERROR(AV5*AK5),"",AV5*AK5)</f>
        <v>0</v>
      </c>
      <c r="AM5" s="29"/>
      <c r="AN5" s="36">
        <v>0</v>
      </c>
      <c r="AO5" s="35">
        <f>IF(ISERROR(AV5*AN5),"",AV5*AN5)</f>
        <v>0</v>
      </c>
      <c r="AP5" s="29"/>
      <c r="AQ5" s="36"/>
      <c r="AR5" s="35">
        <f>IF(ISERROR(AV5*AQ5),"",AV5*AQ5)</f>
        <v>0</v>
      </c>
      <c r="AS5" s="35">
        <f>IF(ISERROR(AL5+AO5+AR5),"",AL5+AO5+AR5)</f>
        <v>0</v>
      </c>
      <c r="AT5" s="35">
        <f t="shared" ref="AT5" si="12">IF(ISERROR(V5+AS5),"",V5+AS5)</f>
        <v>25.25</v>
      </c>
      <c r="AU5" s="37">
        <f>IF(ISERROR((AV5-AT5)/AV5),"",(AV5-AT5)/AV5)</f>
        <v>0.23880000000000001</v>
      </c>
      <c r="AV5" s="9">
        <v>33.17</v>
      </c>
      <c r="AW5" s="10">
        <v>120</v>
      </c>
      <c r="AX5" s="35">
        <f t="shared" ref="AX5" si="13">IF(ISERROR(AT5*AW5),"",AT5*AW5)</f>
        <v>3030</v>
      </c>
      <c r="AY5" s="35">
        <f t="shared" ref="AY5" si="14">IF(ISERROR(AV5*AW5),"",AV5*AW5)</f>
        <v>3980.4</v>
      </c>
      <c r="BA5" s="40"/>
      <c r="BB5" s="3"/>
    </row>
  </sheetData>
  <sheetProtection insertRows="0" deleteRows="0" sort="0"/>
  <protectedRanges>
    <protectedRange sqref="A2:J243 M2:AW243" name="Range1"/>
    <protectedRange sqref="K2:K248" name="Range1_1"/>
    <protectedRange sqref="L2:L243" name="Range1_2"/>
  </protectedRanges>
  <phoneticPr fontId="68" type="noConversion"/>
  <dataValidations count="1">
    <dataValidation type="list" allowBlank="1" showInputMessage="1" showErrorMessage="1" sqref="D2:F5 R2:R5 X2:X5" xr:uid="{05A0DC69-0849-4EB6-B557-47B261EBE3CD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2025-11-25T06:15:15Z</dcterms:modified>
</cp:coreProperties>
</file>