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6E0417C-DD44-4C31-8B1C-DF9F547525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7" i="5" l="1"/>
  <c r="AR7" i="5"/>
  <c r="AO7" i="5"/>
  <c r="AL7" i="5"/>
  <c r="AS7" i="5" s="1"/>
  <c r="AD7" i="5"/>
  <c r="AE7" i="5" s="1"/>
  <c r="AG7" i="5" s="1"/>
  <c r="U7" i="5"/>
  <c r="V7" i="5" s="1"/>
  <c r="AY6" i="5"/>
  <c r="AR6" i="5"/>
  <c r="AO6" i="5"/>
  <c r="AL6" i="5"/>
  <c r="AD6" i="5"/>
  <c r="AE6" i="5" s="1"/>
  <c r="AG6" i="5" s="1"/>
  <c r="U6" i="5"/>
  <c r="V6" i="5" s="1"/>
  <c r="AY5" i="5"/>
  <c r="AR5" i="5"/>
  <c r="AO5" i="5"/>
  <c r="AL5" i="5"/>
  <c r="AD5" i="5"/>
  <c r="AE5" i="5" s="1"/>
  <c r="AG5" i="5" s="1"/>
  <c r="U5" i="5"/>
  <c r="V5" i="5" s="1"/>
  <c r="AY4" i="5"/>
  <c r="AR4" i="5"/>
  <c r="AO4" i="5"/>
  <c r="AL4" i="5"/>
  <c r="AD4" i="5"/>
  <c r="AE4" i="5" s="1"/>
  <c r="AG4" i="5" s="1"/>
  <c r="U4" i="5"/>
  <c r="V4" i="5" s="1"/>
  <c r="AY3" i="5"/>
  <c r="AR3" i="5"/>
  <c r="AO3" i="5"/>
  <c r="AL3" i="5"/>
  <c r="AD3" i="5"/>
  <c r="AE3" i="5" s="1"/>
  <c r="AG3" i="5" s="1"/>
  <c r="U3" i="5"/>
  <c r="V3" i="5" s="1"/>
  <c r="AR2" i="5"/>
  <c r="AO2" i="5"/>
  <c r="AS5" i="5" l="1"/>
  <c r="AS4" i="5"/>
  <c r="AT4" i="5" s="1"/>
  <c r="AS6" i="5"/>
  <c r="AT6" i="5" s="1"/>
  <c r="AJ6" i="5"/>
  <c r="AT7" i="5"/>
  <c r="AJ7" i="5"/>
  <c r="AJ4" i="5"/>
  <c r="AT5" i="5"/>
  <c r="AJ5" i="5"/>
  <c r="AS3" i="5"/>
  <c r="AT3" i="5" s="1"/>
  <c r="AJ3" i="5"/>
  <c r="AL2" i="5"/>
  <c r="AS2" i="5" s="1"/>
  <c r="AY2" i="5"/>
  <c r="AD2" i="5"/>
  <c r="AE2" i="5" s="1"/>
  <c r="AG2" i="5" s="1"/>
  <c r="U2" i="5"/>
  <c r="V2" i="5" s="1"/>
  <c r="AJ2" i="5" s="1"/>
  <c r="AX7" i="5" l="1"/>
  <c r="AU7" i="5"/>
  <c r="AX6" i="5"/>
  <c r="AU6" i="5"/>
  <c r="AX5" i="5"/>
  <c r="AU5" i="5"/>
  <c r="AX4" i="5"/>
  <c r="AU4" i="5"/>
  <c r="AX3" i="5"/>
  <c r="AU3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<sst xmlns="http://schemas.openxmlformats.org/spreadsheetml/2006/main" count="117" uniqueCount="72">
  <si>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</si>
  <si>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</si>
  <si>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</si>
  <si>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</si>
  <si>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</si>
  <si>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</si>
  <si>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</si>
  <si>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</si>
  <si>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</si>
  <si>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</si>
  <si>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</si>
  <si>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</si>
  <si>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</si>
  <si>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</si>
  <si>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</si>
  <si>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</si>
  <si>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</si>
  <si>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</si>
  <si>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</si>
  <si>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</si>
  <si>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</si>
  <si>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</si>
  <si>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</si>
  <si>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</si>
  <si>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</si>
  <si>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</si>
  <si>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</si>
  <si>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</si>
  <si>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</si>
  <si>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</si>
  <si>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</si>
  <si>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</si>
  <si>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</si>
  <si>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</si>
  <si>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</si>
  <si>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</si>
  <si>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</si>
  <si>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</si>
  <si>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</si>
  <si>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</si>
  <si>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</si>
  <si>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</si>
  <si>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</si>
  <si>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</si>
  <si>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</si>
  <si>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</si>
  <si>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</si>
  <si>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</si>
  <si>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</si>
  <si>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</si>
  <si>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</si>
  <si>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</si>
  <si>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</si>
  <si>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</si>
  <si>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Comf Set</t>
    <phoneticPr fontId="68" type="noConversion"/>
  </si>
  <si>
    <t>100% polyester</t>
    <phoneticPr fontId="68" type="noConversion"/>
  </si>
  <si>
    <t>5pc Comf Set</t>
    <phoneticPr fontId="68" type="noConversion"/>
  </si>
  <si>
    <r>
      <t>Comforter  front and pillow sham front:98% polyester, 2% spandex tufted jacquard
comforter back / pillow sham back/
85 gsm microfiber printed
Fitted sheet set: 85 gsm solid microfiber
shaped cushion, 100% polyester
Filling: 300gsm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 100% polyester bonded fiber with jump tack quilt - Back: need to be printed same as photo - Fitted sheet need to match the base color of the front </t>
    </r>
    <phoneticPr fontId="68" type="noConversion"/>
  </si>
  <si>
    <t>Blue</t>
    <phoneticPr fontId="68" type="noConversion"/>
  </si>
  <si>
    <t>Multi</t>
    <phoneticPr fontId="68" type="noConversion"/>
  </si>
  <si>
    <t>Cosmos</t>
    <phoneticPr fontId="68" type="noConversion"/>
  </si>
  <si>
    <t>Rio</t>
    <phoneticPr fontId="68" type="noConversion"/>
  </si>
  <si>
    <t>7pc Comf Set</t>
    <phoneticPr fontId="68" type="noConversion"/>
  </si>
  <si>
    <t>Pink</t>
    <phoneticPr fontId="68" type="noConversion"/>
  </si>
  <si>
    <t xml:space="preserve">TWIN SIZE   </t>
    <phoneticPr fontId="68" type="noConversion"/>
  </si>
  <si>
    <t>QUEEN SIZE</t>
    <phoneticPr fontId="68" type="noConversion"/>
  </si>
  <si>
    <t>RAP10-402</t>
  </si>
  <si>
    <t>RAP10-403</t>
  </si>
  <si>
    <t>RAP10-404</t>
  </si>
  <si>
    <t>RAP10-405</t>
  </si>
  <si>
    <t>RAP10-406</t>
  </si>
  <si>
    <t>RAP10-407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</si>
</sst>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_ [$¥-804]* #,##0.00_ ;_ [$¥-804]* \-#,##0.00_ ;_ [$¥-804]* &quot;-&quot;??_ ;_ @_ 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宋体"/>
      <family val="2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195" fontId="3" fillId="0" borderId="1" xfId="4" applyNumberFormat="1" applyBorder="1" applyAlignment="1">
      <alignment wrapText="1"/>
    </xf>
    <xf numFmtId="0" fontId="3" fillId="0" borderId="1" xfId="4" applyBorder="1" applyAlignment="1"/>
    <xf numFmtId="0" fontId="3" fillId="0" borderId="1" xfId="0" applyFont="1" applyBorder="1" applyAlignment="1"/>
    <xf numFmtId="0" fontId="4" fillId="5" borderId="1" xfId="0" applyFont="1" applyFill="1" applyBorder="1" applyAlignment="1">
      <alignment horizontal="left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7"/>
  <sheetViews>
    <sheetView tabSelected="1" workbookViewId="0">
      <selection activeCell="T7" sqref="T7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7" style="1" customWidth="1"/>
    <col min="13" max="15" width="6.140625" style="3" customWidth="1"/>
    <col min="16" max="16" width="6.85546875" style="3" customWidth="1"/>
    <col min="17" max="17" width="5.5703125" style="3" customWidth="1"/>
    <col min="18" max="18" width="9.28515625" style="3" customWidth="1"/>
    <col min="19" max="19" width="9.7109375" style="4" customWidth="1"/>
    <col min="20" max="20" width="8" style="40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5" customWidth="1"/>
    <col min="29" max="29" width="6.28515625" style="7" customWidth="1"/>
    <col min="30" max="30" width="10" style="43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11" t="s">
        <v>4</v>
      </c>
      <c r="B1" s="11" t="s">
        <v>5</v>
      </c>
      <c r="C1" s="38" t="s">
        <v>6</v>
      </c>
      <c r="D1" s="39" t="s">
        <v>0</v>
      </c>
      <c r="E1" s="39" t="s">
        <v>2</v>
      </c>
      <c r="F1" s="13" t="s">
        <v>43</v>
      </c>
      <c r="G1" s="38" t="s">
        <v>7</v>
      </c>
      <c r="H1" s="12" t="s">
        <v>8</v>
      </c>
      <c r="I1" s="12" t="s">
        <v>45</v>
      </c>
      <c r="J1" s="12" t="s">
        <v>9</v>
      </c>
      <c r="K1" s="12" t="s">
        <v>49</v>
      </c>
      <c r="L1" s="46" t="s">
        <v>53</v>
      </c>
      <c r="M1" s="12" t="s">
        <v>10</v>
      </c>
      <c r="N1" s="38" t="s">
        <v>48</v>
      </c>
      <c r="O1" s="38" t="s">
        <v>11</v>
      </c>
      <c r="P1" s="38" t="s">
        <v>12</v>
      </c>
      <c r="Q1" s="38" t="s">
        <v>13</v>
      </c>
      <c r="R1" s="12" t="s">
        <v>46</v>
      </c>
      <c r="S1" s="14" t="s">
        <v>14</v>
      </c>
      <c r="T1" s="47" t="s">
        <v>15</v>
      </c>
      <c r="U1" s="15" t="s">
        <v>16</v>
      </c>
      <c r="V1" s="16" t="s">
        <v>17</v>
      </c>
      <c r="W1" s="17" t="s">
        <v>18</v>
      </c>
      <c r="X1" s="18" t="s">
        <v>1</v>
      </c>
      <c r="Y1" s="41" t="s">
        <v>19</v>
      </c>
      <c r="Z1" s="41" t="s">
        <v>20</v>
      </c>
      <c r="AA1" s="41" t="s">
        <v>21</v>
      </c>
      <c r="AB1" s="19" t="s">
        <v>22</v>
      </c>
      <c r="AC1" s="20" t="s">
        <v>23</v>
      </c>
      <c r="AD1" s="44" t="s">
        <v>24</v>
      </c>
      <c r="AE1" s="21" t="s">
        <v>25</v>
      </c>
      <c r="AF1" s="11" t="s">
        <v>26</v>
      </c>
      <c r="AG1" s="22" t="s">
        <v>27</v>
      </c>
      <c r="AH1" s="11" t="s">
        <v>28</v>
      </c>
      <c r="AI1" s="23" t="s">
        <v>29</v>
      </c>
      <c r="AJ1" s="24" t="s">
        <v>30</v>
      </c>
      <c r="AK1" s="23" t="s">
        <v>31</v>
      </c>
      <c r="AL1" s="22" t="s">
        <v>32</v>
      </c>
      <c r="AM1" s="18" t="s">
        <v>33</v>
      </c>
      <c r="AN1" s="23" t="s">
        <v>34</v>
      </c>
      <c r="AO1" s="22" t="s">
        <v>35</v>
      </c>
      <c r="AP1" s="18" t="s">
        <v>50</v>
      </c>
      <c r="AQ1" s="23" t="s">
        <v>51</v>
      </c>
      <c r="AR1" s="22" t="s">
        <v>52</v>
      </c>
      <c r="AS1" s="22" t="s">
        <v>36</v>
      </c>
      <c r="AT1" s="25" t="s">
        <v>37</v>
      </c>
      <c r="AU1" s="25" t="s">
        <v>38</v>
      </c>
      <c r="AV1" s="26" t="s">
        <v>39</v>
      </c>
      <c r="AW1" s="11" t="s">
        <v>40</v>
      </c>
      <c r="AX1" s="27" t="s">
        <v>41</v>
      </c>
      <c r="AY1" s="27" t="s">
        <v>42</v>
      </c>
      <c r="BA1" s="3"/>
      <c r="BB1" s="3"/>
    </row>
    <row r="2" spans="1:54" ht="45">
      <c r="A2" s="28">
        <v>1</v>
      </c>
      <c r="B2" s="29"/>
      <c r="C2" s="29"/>
      <c r="D2" s="29"/>
      <c r="E2" s="29"/>
      <c r="F2" s="29" t="s">
        <v>47</v>
      </c>
      <c r="G2" s="29" t="s">
        <v>60</v>
      </c>
      <c r="H2" s="29" t="s">
        <v>56</v>
      </c>
      <c r="I2" s="29" t="s">
        <v>54</v>
      </c>
      <c r="J2" s="49" t="s">
        <v>57</v>
      </c>
      <c r="K2" s="49" t="s">
        <v>55</v>
      </c>
      <c r="L2" s="50" t="s">
        <v>64</v>
      </c>
      <c r="M2" s="49" t="s">
        <v>58</v>
      </c>
      <c r="N2" s="29"/>
      <c r="O2" s="29"/>
      <c r="P2" s="51" t="s">
        <v>66</v>
      </c>
      <c r="Q2" s="29"/>
      <c r="R2" s="29" t="s">
        <v>44</v>
      </c>
      <c r="S2" s="30">
        <v>168</v>
      </c>
      <c r="T2" s="42">
        <v>8</v>
      </c>
      <c r="U2" s="32">
        <f t="shared" ref="U2:U7" si="0">IF(ISERROR(S2/T2),"",S2/T2)</f>
        <v>21</v>
      </c>
      <c r="V2" s="33">
        <f t="shared" ref="V2" si="1">U2</f>
        <v>21</v>
      </c>
      <c r="W2" s="48"/>
      <c r="X2" s="29" t="s">
        <v>3</v>
      </c>
      <c r="Y2" s="42">
        <v>57</v>
      </c>
      <c r="Z2" s="42">
        <v>52</v>
      </c>
      <c r="AA2" s="42">
        <v>52</v>
      </c>
      <c r="AB2" s="31">
        <v>2</v>
      </c>
      <c r="AC2" s="10">
        <v>2</v>
      </c>
      <c r="AD2" s="45">
        <f t="shared" ref="AD2:AD7" si="2">IF(Y2="","",Y2*Z2*AA2/1000000)</f>
        <v>0.154</v>
      </c>
      <c r="AE2" s="34">
        <f t="shared" ref="AE2:AE7" si="3">IF(AC2="","",65/AD2*AC2)</f>
        <v>844</v>
      </c>
      <c r="AF2" s="29">
        <v>3500</v>
      </c>
      <c r="AG2" s="35">
        <f t="shared" ref="AG2:AG7" si="4">IF(ISERROR(AF2/AE2),"",AF2/AE2)</f>
        <v>4.1500000000000004</v>
      </c>
      <c r="AH2" s="29"/>
      <c r="AI2" s="36">
        <v>0</v>
      </c>
      <c r="AJ2" s="35">
        <f t="shared" ref="AJ2:AJ7" si="5">IF(ISERROR(V2*AI2),"",V2*AI2)</f>
        <v>0</v>
      </c>
      <c r="AK2" s="36">
        <v>0</v>
      </c>
      <c r="AL2" s="35">
        <f t="shared" ref="AL2" si="6">IF(ISERROR(AV2*AK2),"",AV2*AK2)</f>
        <v>0</v>
      </c>
      <c r="AM2" s="29"/>
      <c r="AN2" s="36">
        <v>0</v>
      </c>
      <c r="AO2" s="35">
        <f t="shared" ref="AO2:AO7" si="7">IF(ISERROR(AV2*AN2),"",AV2*AN2)</f>
        <v>0</v>
      </c>
      <c r="AP2" s="29"/>
      <c r="AQ2" s="36"/>
      <c r="AR2" s="35">
        <f t="shared" ref="AR2:AR7" si="8">IF(ISERROR(AV2*AQ2),"",AV2*AQ2)</f>
        <v>0</v>
      </c>
      <c r="AS2" s="35">
        <f t="shared" ref="AS2:AS7" si="9">IF(ISERROR(AL2+AO2+AR2),"",AL2+AO2+AR2)</f>
        <v>0</v>
      </c>
      <c r="AT2" s="35">
        <f t="shared" ref="AT2" si="10">IF(ISERROR(V2+AS2),"",V2+AS2)</f>
        <v>21</v>
      </c>
      <c r="AU2" s="37">
        <f t="shared" ref="AU2:AU7" si="11">IF(ISERROR((AV2-AT2)/AV2),"",(AV2-AT2)/AV2)</f>
        <v>0.21729999999999999</v>
      </c>
      <c r="AV2" s="9">
        <v>26.83</v>
      </c>
      <c r="AW2" s="10">
        <v>120</v>
      </c>
      <c r="AX2" s="35">
        <f t="shared" ref="AX2" si="12">IF(ISERROR(AT2*AW2),"",AT2*AW2)</f>
        <v>2520</v>
      </c>
      <c r="AY2" s="35">
        <f t="shared" ref="AY2" si="13">IF(ISERROR(AV2*AW2),"",AV2*AW2)</f>
        <v>3219.6</v>
      </c>
      <c r="BA2" s="40"/>
      <c r="BB2" s="3"/>
    </row>
    <row r="3" spans="1:54" ht="45">
      <c r="A3" s="28">
        <v>2</v>
      </c>
      <c r="B3" s="29"/>
      <c r="C3" s="29"/>
      <c r="D3" s="29"/>
      <c r="E3" s="29"/>
      <c r="F3" s="29" t="s">
        <v>47</v>
      </c>
      <c r="G3" s="29" t="s">
        <v>60</v>
      </c>
      <c r="H3" s="29" t="s">
        <v>62</v>
      </c>
      <c r="I3" s="29" t="s">
        <v>54</v>
      </c>
      <c r="J3" s="49" t="s">
        <v>57</v>
      </c>
      <c r="K3" s="49" t="s">
        <v>55</v>
      </c>
      <c r="L3" s="50" t="s">
        <v>65</v>
      </c>
      <c r="M3" s="29" t="s">
        <v>58</v>
      </c>
      <c r="N3" s="29"/>
      <c r="O3" s="29"/>
      <c r="P3" s="51" t="s">
        <v>67</v>
      </c>
      <c r="Q3" s="29"/>
      <c r="R3" s="29" t="s">
        <v>44</v>
      </c>
      <c r="S3" s="30">
        <v>192</v>
      </c>
      <c r="T3" s="42">
        <v>8</v>
      </c>
      <c r="U3" s="32">
        <f t="shared" si="0"/>
        <v>24</v>
      </c>
      <c r="V3" s="33">
        <f t="shared" ref="V3:V4" si="14">U3</f>
        <v>24</v>
      </c>
      <c r="W3" s="48"/>
      <c r="X3" s="29" t="s">
        <v>3</v>
      </c>
      <c r="Y3" s="42">
        <v>57</v>
      </c>
      <c r="Z3" s="42">
        <v>52</v>
      </c>
      <c r="AA3" s="42">
        <v>56</v>
      </c>
      <c r="AB3" s="31">
        <v>2</v>
      </c>
      <c r="AC3" s="10">
        <v>2</v>
      </c>
      <c r="AD3" s="45">
        <f t="shared" si="2"/>
        <v>0.16600000000000001</v>
      </c>
      <c r="AE3" s="34">
        <f t="shared" si="3"/>
        <v>783</v>
      </c>
      <c r="AF3" s="29">
        <v>3500</v>
      </c>
      <c r="AG3" s="35">
        <f t="shared" si="4"/>
        <v>4.47</v>
      </c>
      <c r="AH3" s="29"/>
      <c r="AI3" s="36">
        <v>0</v>
      </c>
      <c r="AJ3" s="35">
        <f t="shared" si="5"/>
        <v>0</v>
      </c>
      <c r="AK3" s="36">
        <v>0</v>
      </c>
      <c r="AL3" s="35">
        <f t="shared" ref="AL3:AL4" si="15">IF(ISERROR(AV3*AK3),"",AV3*AK3)</f>
        <v>0</v>
      </c>
      <c r="AM3" s="29"/>
      <c r="AN3" s="36">
        <v>0</v>
      </c>
      <c r="AO3" s="35">
        <f t="shared" si="7"/>
        <v>0</v>
      </c>
      <c r="AP3" s="29"/>
      <c r="AQ3" s="36"/>
      <c r="AR3" s="35">
        <f t="shared" si="8"/>
        <v>0</v>
      </c>
      <c r="AS3" s="35">
        <f t="shared" si="9"/>
        <v>0</v>
      </c>
      <c r="AT3" s="35">
        <f t="shared" ref="AT3:AT4" si="16">IF(ISERROR(V3+AS3),"",V3+AS3)</f>
        <v>24</v>
      </c>
      <c r="AU3" s="37">
        <f t="shared" si="11"/>
        <v>0.2974</v>
      </c>
      <c r="AV3" s="9">
        <v>34.159999999999997</v>
      </c>
      <c r="AW3" s="10">
        <v>40</v>
      </c>
      <c r="AX3" s="35">
        <f t="shared" ref="AX3:AX4" si="17">IF(ISERROR(AT3*AW3),"",AT3*AW3)</f>
        <v>960</v>
      </c>
      <c r="AY3" s="35">
        <f t="shared" ref="AY3:AY4" si="18">IF(ISERROR(AV3*AW3),"",AV3*AW3)</f>
        <v>1366.4</v>
      </c>
      <c r="BA3" s="40"/>
      <c r="BB3" s="3"/>
    </row>
    <row r="4" spans="1:54" ht="45">
      <c r="A4" s="28">
        <v>3</v>
      </c>
      <c r="B4" s="29"/>
      <c r="C4" s="29"/>
      <c r="D4" s="29"/>
      <c r="E4" s="29"/>
      <c r="F4" s="29" t="s">
        <v>47</v>
      </c>
      <c r="G4" s="29" t="s">
        <v>61</v>
      </c>
      <c r="H4" s="29" t="s">
        <v>56</v>
      </c>
      <c r="I4" s="29" t="s">
        <v>54</v>
      </c>
      <c r="J4" s="49" t="s">
        <v>57</v>
      </c>
      <c r="K4" s="49" t="s">
        <v>55</v>
      </c>
      <c r="L4" s="50" t="s">
        <v>64</v>
      </c>
      <c r="M4" s="29" t="s">
        <v>59</v>
      </c>
      <c r="N4" s="29"/>
      <c r="O4" s="29"/>
      <c r="P4" s="51" t="s">
        <v>68</v>
      </c>
      <c r="Q4" s="29"/>
      <c r="R4" s="29" t="s">
        <v>44</v>
      </c>
      <c r="S4" s="30">
        <v>168</v>
      </c>
      <c r="T4" s="42">
        <v>8</v>
      </c>
      <c r="U4" s="32">
        <f t="shared" si="0"/>
        <v>21</v>
      </c>
      <c r="V4" s="33">
        <f t="shared" si="14"/>
        <v>21</v>
      </c>
      <c r="W4" s="48"/>
      <c r="X4" s="29" t="s">
        <v>3</v>
      </c>
      <c r="Y4" s="42">
        <v>57</v>
      </c>
      <c r="Z4" s="42">
        <v>52</v>
      </c>
      <c r="AA4" s="42">
        <v>52</v>
      </c>
      <c r="AB4" s="31">
        <v>2</v>
      </c>
      <c r="AC4" s="10">
        <v>2</v>
      </c>
      <c r="AD4" s="45">
        <f t="shared" si="2"/>
        <v>0.154</v>
      </c>
      <c r="AE4" s="34">
        <f t="shared" si="3"/>
        <v>844</v>
      </c>
      <c r="AF4" s="29">
        <v>3500</v>
      </c>
      <c r="AG4" s="35">
        <f t="shared" si="4"/>
        <v>4.1500000000000004</v>
      </c>
      <c r="AH4" s="29"/>
      <c r="AI4" s="36">
        <v>0</v>
      </c>
      <c r="AJ4" s="35">
        <f t="shared" si="5"/>
        <v>0</v>
      </c>
      <c r="AK4" s="36">
        <v>0</v>
      </c>
      <c r="AL4" s="35">
        <f t="shared" si="15"/>
        <v>0</v>
      </c>
      <c r="AM4" s="29"/>
      <c r="AN4" s="36">
        <v>0</v>
      </c>
      <c r="AO4" s="35">
        <f t="shared" si="7"/>
        <v>0</v>
      </c>
      <c r="AP4" s="29"/>
      <c r="AQ4" s="36"/>
      <c r="AR4" s="35">
        <f t="shared" si="8"/>
        <v>0</v>
      </c>
      <c r="AS4" s="35">
        <f t="shared" si="9"/>
        <v>0</v>
      </c>
      <c r="AT4" s="35">
        <f t="shared" si="16"/>
        <v>21</v>
      </c>
      <c r="AU4" s="37">
        <f t="shared" si="11"/>
        <v>0.21729999999999999</v>
      </c>
      <c r="AV4" s="9">
        <v>26.83</v>
      </c>
      <c r="AW4" s="10">
        <v>120</v>
      </c>
      <c r="AX4" s="35">
        <f t="shared" si="17"/>
        <v>2520</v>
      </c>
      <c r="AY4" s="35">
        <f t="shared" si="18"/>
        <v>3219.6</v>
      </c>
      <c r="BA4" s="40"/>
      <c r="BB4" s="3"/>
    </row>
    <row r="5" spans="1:54" ht="45">
      <c r="A5" s="28">
        <v>4</v>
      </c>
      <c r="B5" s="29"/>
      <c r="C5" s="29"/>
      <c r="D5" s="29"/>
      <c r="E5" s="29"/>
      <c r="F5" s="29" t="s">
        <v>47</v>
      </c>
      <c r="G5" s="29" t="s">
        <v>61</v>
      </c>
      <c r="H5" s="29" t="s">
        <v>62</v>
      </c>
      <c r="I5" s="29" t="s">
        <v>54</v>
      </c>
      <c r="J5" s="49" t="s">
        <v>57</v>
      </c>
      <c r="K5" s="49" t="s">
        <v>55</v>
      </c>
      <c r="L5" s="50" t="s">
        <v>65</v>
      </c>
      <c r="M5" s="29" t="s">
        <v>59</v>
      </c>
      <c r="N5" s="29"/>
      <c r="O5" s="29"/>
      <c r="P5" s="51" t="s">
        <v>69</v>
      </c>
      <c r="Q5" s="29"/>
      <c r="R5" s="29" t="s">
        <v>44</v>
      </c>
      <c r="S5" s="30">
        <v>192</v>
      </c>
      <c r="T5" s="42">
        <v>8</v>
      </c>
      <c r="U5" s="32">
        <f t="shared" si="0"/>
        <v>24</v>
      </c>
      <c r="V5" s="33">
        <f t="shared" ref="V5:V6" si="19">U5</f>
        <v>24</v>
      </c>
      <c r="W5" s="48"/>
      <c r="X5" s="29" t="s">
        <v>3</v>
      </c>
      <c r="Y5" s="42">
        <v>57</v>
      </c>
      <c r="Z5" s="42">
        <v>52</v>
      </c>
      <c r="AA5" s="42">
        <v>56</v>
      </c>
      <c r="AB5" s="31">
        <v>2</v>
      </c>
      <c r="AC5" s="10">
        <v>2</v>
      </c>
      <c r="AD5" s="45">
        <f t="shared" si="2"/>
        <v>0.16600000000000001</v>
      </c>
      <c r="AE5" s="34">
        <f t="shared" si="3"/>
        <v>783</v>
      </c>
      <c r="AF5" s="29">
        <v>3500</v>
      </c>
      <c r="AG5" s="35">
        <f t="shared" si="4"/>
        <v>4.47</v>
      </c>
      <c r="AH5" s="29"/>
      <c r="AI5" s="36">
        <v>0</v>
      </c>
      <c r="AJ5" s="35">
        <f t="shared" si="5"/>
        <v>0</v>
      </c>
      <c r="AK5" s="36">
        <v>0</v>
      </c>
      <c r="AL5" s="35">
        <f t="shared" ref="AL5:AL6" si="20">IF(ISERROR(AV5*AK5),"",AV5*AK5)</f>
        <v>0</v>
      </c>
      <c r="AM5" s="29"/>
      <c r="AN5" s="36">
        <v>0</v>
      </c>
      <c r="AO5" s="35">
        <f t="shared" si="7"/>
        <v>0</v>
      </c>
      <c r="AP5" s="29"/>
      <c r="AQ5" s="36"/>
      <c r="AR5" s="35">
        <f t="shared" si="8"/>
        <v>0</v>
      </c>
      <c r="AS5" s="35">
        <f t="shared" si="9"/>
        <v>0</v>
      </c>
      <c r="AT5" s="35">
        <f t="shared" ref="AT5:AT6" si="21">IF(ISERROR(V5+AS5),"",V5+AS5)</f>
        <v>24</v>
      </c>
      <c r="AU5" s="37">
        <f t="shared" si="11"/>
        <v>0.2974</v>
      </c>
      <c r="AV5" s="9">
        <v>34.159999999999997</v>
      </c>
      <c r="AW5" s="10">
        <v>40</v>
      </c>
      <c r="AX5" s="35">
        <f t="shared" ref="AX5:AX6" si="22">IF(ISERROR(AT5*AW5),"",AT5*AW5)</f>
        <v>960</v>
      </c>
      <c r="AY5" s="35">
        <f t="shared" ref="AY5:AY6" si="23">IF(ISERROR(AV5*AW5),"",AV5*AW5)</f>
        <v>1366.4</v>
      </c>
      <c r="BA5" s="40"/>
      <c r="BB5" s="3"/>
    </row>
    <row r="6" spans="1:54" ht="45">
      <c r="A6" s="28">
        <v>5</v>
      </c>
      <c r="B6" s="29"/>
      <c r="C6" s="29"/>
      <c r="D6" s="29"/>
      <c r="E6" s="29"/>
      <c r="F6" s="29" t="s">
        <v>47</v>
      </c>
      <c r="G6" s="29" t="s">
        <v>61</v>
      </c>
      <c r="H6" s="29" t="s">
        <v>56</v>
      </c>
      <c r="I6" s="29" t="s">
        <v>54</v>
      </c>
      <c r="J6" s="49" t="s">
        <v>57</v>
      </c>
      <c r="K6" s="49" t="s">
        <v>55</v>
      </c>
      <c r="L6" s="50" t="s">
        <v>64</v>
      </c>
      <c r="M6" s="29" t="s">
        <v>63</v>
      </c>
      <c r="N6" s="29"/>
      <c r="O6" s="29"/>
      <c r="P6" s="51" t="s">
        <v>70</v>
      </c>
      <c r="Q6" s="29"/>
      <c r="R6" s="29" t="s">
        <v>44</v>
      </c>
      <c r="S6" s="30">
        <v>168</v>
      </c>
      <c r="T6" s="42">
        <v>8</v>
      </c>
      <c r="U6" s="32">
        <f t="shared" si="0"/>
        <v>21</v>
      </c>
      <c r="V6" s="33">
        <f t="shared" si="19"/>
        <v>21</v>
      </c>
      <c r="W6" s="48"/>
      <c r="X6" s="29" t="s">
        <v>3</v>
      </c>
      <c r="Y6" s="42">
        <v>57</v>
      </c>
      <c r="Z6" s="42">
        <v>52</v>
      </c>
      <c r="AA6" s="42">
        <v>52</v>
      </c>
      <c r="AB6" s="31">
        <v>2</v>
      </c>
      <c r="AC6" s="10">
        <v>2</v>
      </c>
      <c r="AD6" s="45">
        <f t="shared" si="2"/>
        <v>0.154</v>
      </c>
      <c r="AE6" s="34">
        <f t="shared" si="3"/>
        <v>844</v>
      </c>
      <c r="AF6" s="29">
        <v>3500</v>
      </c>
      <c r="AG6" s="35">
        <f t="shared" si="4"/>
        <v>4.1500000000000004</v>
      </c>
      <c r="AH6" s="29"/>
      <c r="AI6" s="36">
        <v>0</v>
      </c>
      <c r="AJ6" s="35">
        <f t="shared" si="5"/>
        <v>0</v>
      </c>
      <c r="AK6" s="36">
        <v>0</v>
      </c>
      <c r="AL6" s="35">
        <f t="shared" si="20"/>
        <v>0</v>
      </c>
      <c r="AM6" s="29"/>
      <c r="AN6" s="36">
        <v>0</v>
      </c>
      <c r="AO6" s="35">
        <f t="shared" si="7"/>
        <v>0</v>
      </c>
      <c r="AP6" s="29"/>
      <c r="AQ6" s="36"/>
      <c r="AR6" s="35">
        <f t="shared" si="8"/>
        <v>0</v>
      </c>
      <c r="AS6" s="35">
        <f t="shared" si="9"/>
        <v>0</v>
      </c>
      <c r="AT6" s="35">
        <f t="shared" si="21"/>
        <v>21</v>
      </c>
      <c r="AU6" s="37">
        <f t="shared" si="11"/>
        <v>0.21729999999999999</v>
      </c>
      <c r="AV6" s="9">
        <v>26.83</v>
      </c>
      <c r="AW6" s="10">
        <v>160</v>
      </c>
      <c r="AX6" s="35">
        <f t="shared" si="22"/>
        <v>3360</v>
      </c>
      <c r="AY6" s="35">
        <f t="shared" si="23"/>
        <v>4292.8</v>
      </c>
      <c r="BA6" s="40"/>
      <c r="BB6" s="3"/>
    </row>
    <row r="7" spans="1:54" ht="45">
      <c r="A7" s="28">
        <v>6</v>
      </c>
      <c r="B7" s="29"/>
      <c r="C7" s="29"/>
      <c r="D7" s="29"/>
      <c r="E7" s="29"/>
      <c r="F7" s="29" t="s">
        <v>47</v>
      </c>
      <c r="G7" s="29" t="s">
        <v>61</v>
      </c>
      <c r="H7" s="29" t="s">
        <v>62</v>
      </c>
      <c r="I7" s="29" t="s">
        <v>54</v>
      </c>
      <c r="J7" s="49" t="s">
        <v>57</v>
      </c>
      <c r="K7" s="49" t="s">
        <v>55</v>
      </c>
      <c r="L7" s="50" t="s">
        <v>65</v>
      </c>
      <c r="M7" s="29" t="s">
        <v>63</v>
      </c>
      <c r="N7" s="29"/>
      <c r="O7" s="29"/>
      <c r="P7" s="51" t="s">
        <v>71</v>
      </c>
      <c r="Q7" s="29"/>
      <c r="R7" s="29" t="s">
        <v>44</v>
      </c>
      <c r="S7" s="30">
        <v>192</v>
      </c>
      <c r="T7" s="42">
        <v>8</v>
      </c>
      <c r="U7" s="32">
        <f t="shared" si="0"/>
        <v>24</v>
      </c>
      <c r="V7" s="33">
        <f t="shared" ref="V7" si="24">U7</f>
        <v>24</v>
      </c>
      <c r="W7" s="48"/>
      <c r="X7" s="29" t="s">
        <v>3</v>
      </c>
      <c r="Y7" s="42">
        <v>57</v>
      </c>
      <c r="Z7" s="42">
        <v>52</v>
      </c>
      <c r="AA7" s="42">
        <v>56</v>
      </c>
      <c r="AB7" s="31">
        <v>2</v>
      </c>
      <c r="AC7" s="10">
        <v>2</v>
      </c>
      <c r="AD7" s="45">
        <f t="shared" si="2"/>
        <v>0.16600000000000001</v>
      </c>
      <c r="AE7" s="34">
        <f t="shared" si="3"/>
        <v>783</v>
      </c>
      <c r="AF7" s="29">
        <v>3500</v>
      </c>
      <c r="AG7" s="35">
        <f t="shared" si="4"/>
        <v>4.47</v>
      </c>
      <c r="AH7" s="29"/>
      <c r="AI7" s="36">
        <v>0</v>
      </c>
      <c r="AJ7" s="35">
        <f t="shared" si="5"/>
        <v>0</v>
      </c>
      <c r="AK7" s="36">
        <v>0</v>
      </c>
      <c r="AL7" s="35">
        <f t="shared" ref="AL7" si="25">IF(ISERROR(AV7*AK7),"",AV7*AK7)</f>
        <v>0</v>
      </c>
      <c r="AM7" s="29"/>
      <c r="AN7" s="36">
        <v>0</v>
      </c>
      <c r="AO7" s="35">
        <f t="shared" si="7"/>
        <v>0</v>
      </c>
      <c r="AP7" s="29"/>
      <c r="AQ7" s="36"/>
      <c r="AR7" s="35">
        <f t="shared" si="8"/>
        <v>0</v>
      </c>
      <c r="AS7" s="35">
        <f t="shared" si="9"/>
        <v>0</v>
      </c>
      <c r="AT7" s="35">
        <f t="shared" ref="AT7" si="26">IF(ISERROR(V7+AS7),"",V7+AS7)</f>
        <v>24</v>
      </c>
      <c r="AU7" s="37">
        <f t="shared" si="11"/>
        <v>0.2974</v>
      </c>
      <c r="AV7" s="9">
        <v>34.159999999999997</v>
      </c>
      <c r="AW7" s="10">
        <v>50</v>
      </c>
      <c r="AX7" s="35">
        <f t="shared" ref="AX7" si="27">IF(ISERROR(AT7*AW7),"",AT7*AW7)</f>
        <v>1200</v>
      </c>
      <c r="AY7" s="35">
        <f t="shared" ref="AY7" si="28">IF(ISERROR(AV7*AW7),"",AV7*AW7)</f>
        <v>1708</v>
      </c>
      <c r="BA7" s="40"/>
      <c r="BB7" s="3"/>
    </row>
  </sheetData>
  <sheetProtection insertRows="0" deleteRows="0" sort="0"/>
  <protectedRanges>
    <protectedRange sqref="A2:J245 M2:AW245" name="Range1"/>
    <protectedRange sqref="K2:K250" name="Range1_1"/>
    <protectedRange sqref="L2:L245" name="Range1_2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D2:D7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X2:X7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R2:R7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E2:E7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2025-11-25T06:33:06Z</dcterms:modified>
</cp:coreProperties>
</file>