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I5" i="1" l="1"/>
  <c r="BY5" i="1"/>
  <c r="BH5" i="1"/>
  <c r="BE5" i="1"/>
  <c r="BC5" i="1"/>
  <c r="AZ5" i="1"/>
  <c r="CI4" i="1"/>
  <c r="BV4" i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<sst xmlns="http://schemas.openxmlformats.org/spreadsheetml/2006/main" count="184" uniqueCount="150">
  <si>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</si>
  <si>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</si>
  <si>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</si>
  <si>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</si>
  <si>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</si>
  <si>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</si>
  <si>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</si>
  <si>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</si>
  <si>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</si>
  <si>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</si>
  <si>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</si>
  <si>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</si>
  <si>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</si>
  <si>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</si>
  <si>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</si>
  <si>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</si>
  <si>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</si>
  <si>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</si>
  <si>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</si>
  <si>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</si>
  <si>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</si>
  <si>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</si>
  <si>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</si>
  <si>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</si>
  <si>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</si>
  <si>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</si>
  <si>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</si>
  <si>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</si>
  <si>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</si>
  <si>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</si>
  <si>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</si>
  <si>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</si>
  <si>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</si>
  <si>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</si>
  <si>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</si>
  <si>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</si>
  <si>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</si>
  <si>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</si>
  <si>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</si>
  <si>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</si>
  <si>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</si>
  <si>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</si>
  <si>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</si>
  <si>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</si>
  <si>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</si>
  <si>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</si>
  <si>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</si>
  <si>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</si>
  <si>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</si>
  <si>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</si>
  <si>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</si>
  <si>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</si>
  <si>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</si>
  <si>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</si>
  <si>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</si>
  <si>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</si>
  <si>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</si>
  <si>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</si>
  <si>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</si>
  <si>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</si>
  <si>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</si>
  <si>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</si>
  <si>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</si>
  <si>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</si>
  <si>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</si>
  <si>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</si>
  <si>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</si>
  <si>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</si>
  <si>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</si>
  <si>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</si>
  <si>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</si>
  <si>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</si>
  <si>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</si>
  <si>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</si>
  <si>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</si>
  <si>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</si>
  <si>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</si>
  <si>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</si>
  <si>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</si>
  <si>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</si>
  <si>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</si>
  <si>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</si>
  <si>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</si>
  <si>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</si>
  <si>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</si>
  <si>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</si>
  <si>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</si>
  <si>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</si>
  <si>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</si>
  <si>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</si>
  <si>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</si>
  <si>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</si>
  <si>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</si>
  <si>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</si>
  <si>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</si>
  <si>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</si>
  <si>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</si>
  <si>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</si>
  <si>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</si>
  <si>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</si>
  <si>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</si>
  <si>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</si>
  <si>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</si>
  <si>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</si>
  <si>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Assembly Required</t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</si>
  <si>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</si>
  <si>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</si>
  <si>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</si>
  <si>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</si>
  <si>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</si>
  <si>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</si>
  <si>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</si>
  <si>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</si>
  <si>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</si>
  <si>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</si>
  <si>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</si>
  <si>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</si>
  <si>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</si>
  <si>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</si>
  <si>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</si>
  <si>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</si>
  <si>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</si>
  <si>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</si>
  <si>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</si>
  <si>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</si>
  <si>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</si>
  <si>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</si>
  <si>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</si>
  <si>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</si>
  <si>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</si>
  <si>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</si>
  <si>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</si>
  <si>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</si>
  <si>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</si>
  <si>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</si>
  <si>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</si>
  <si>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Solid Wood Legs+plywood frame + upholstery,Seat: D2850; 
Arm inside: D2250;  
back front: D2230;  ousdie: D1870;
pillow: fiber 1.65KG</t>
    <phoneticPr fontId="3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</si>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</sst>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  <xf numFmtId="189" fontId="2" fillId="8" borderId="1" xfId="3" applyNumberFormat="1" applyFill="1" applyBorder="1" applyAlignment="1">
      <alignment horizontal="center" vertical="center" wrapText="1"/>
    </xf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Z1" workbookViewId="0">
      <selection activeCell="AH2" sqref="AH2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145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134</v>
      </c>
      <c r="T2" s="25" t="s">
        <v>135</v>
      </c>
      <c r="U2" s="48" t="s">
        <v>136</v>
      </c>
      <c r="V2" s="27" t="s">
        <v>103</v>
      </c>
      <c r="W2" s="25" t="s">
        <v>137</v>
      </c>
      <c r="X2" s="25" t="s">
        <v>138</v>
      </c>
      <c r="Y2" s="49" t="s">
        <v>104</v>
      </c>
      <c r="Z2" s="25"/>
      <c r="AA2" s="48" t="s">
        <v>141</v>
      </c>
      <c r="AB2" s="25" t="s">
        <v>10</v>
      </c>
      <c r="AC2" s="25" t="s">
        <v>65</v>
      </c>
      <c r="AD2" s="25" t="s">
        <v>9</v>
      </c>
      <c r="AE2" s="25" t="s">
        <v>105</v>
      </c>
      <c r="AF2" s="25" t="s">
        <v>106</v>
      </c>
      <c r="AG2" s="29">
        <v>100</v>
      </c>
      <c r="AH2" s="50"/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66">
        <v>0.22</v>
      </c>
      <c r="AT2" s="28">
        <v>65</v>
      </c>
      <c r="AU2" s="54">
        <v>320</v>
      </c>
      <c r="AV2" s="33">
        <v>4000</v>
      </c>
      <c r="AW2" s="55">
        <v>12.5</v>
      </c>
      <c r="AX2" s="26" t="s">
        <v>107</v>
      </c>
      <c r="AY2" s="56">
        <v>0.3</v>
      </c>
      <c r="AZ2" s="55">
        <f>IF(ISERROR(AI2*AY2),"",AI2*AY2)</f>
        <v>24.75</v>
      </c>
      <c r="BA2" s="55">
        <f>IF(ISERROR(AI2+AW2+AZ2),"",AI2+AW2+AZ2)</f>
        <v>119.75</v>
      </c>
      <c r="BB2" s="30">
        <v>0.05</v>
      </c>
      <c r="BC2" s="55">
        <f t="shared" ref="BC2:BC5" si="0">IF(ISERROR(BL2*BB2),"",BL2*BB2)</f>
        <v>6.3500000000000005</v>
      </c>
      <c r="BD2" s="30">
        <v>0</v>
      </c>
      <c r="BE2" s="55">
        <f t="shared" ref="BE2:BE5" si="1">IF(ISERROR(BL2*BD2),"",BL2*BD2)</f>
        <v>0</v>
      </c>
      <c r="BF2" s="32" t="s">
        <v>108</v>
      </c>
      <c r="BG2" s="30">
        <v>0.05</v>
      </c>
      <c r="BH2" s="55">
        <f t="shared" ref="BH2:BH5" si="2">IF(ISERROR(BL2*BG2),"",BL2*BG2)</f>
        <v>6.3500000000000005</v>
      </c>
      <c r="BI2" s="55">
        <f t="shared" ref="BI2:BI5" si="3">IF(ISERROR(BC2+BE2+BH2),"",BC2+BE2+BH2)</f>
        <v>12.700000000000001</v>
      </c>
      <c r="BJ2" s="55">
        <f>IF(ISERROR(AI2+BI2),"",AI2+BI2)</f>
        <v>95.2</v>
      </c>
      <c r="BK2" s="57">
        <f t="shared" ref="BK2:BK5" si="4">IF(ISERROR((BL2-BJ2)/BL2),"",(BL2-BJ2)/BL2)</f>
        <v>0.25039370078740153</v>
      </c>
      <c r="BL2" s="31">
        <v>127</v>
      </c>
      <c r="BM2" s="30">
        <v>0.08</v>
      </c>
      <c r="BN2" s="55">
        <f t="shared" ref="BN2:BN5" si="5">IF(ISERROR(CF2*BM2),"",CF2*BM2)</f>
        <v>18.8</v>
      </c>
      <c r="BO2" s="30">
        <v>0</v>
      </c>
      <c r="BP2" s="55">
        <f t="shared" ref="BP2:BP5" si="6">IF(ISERROR(CF2*BO2),"",CF2*BO2)</f>
        <v>0</v>
      </c>
      <c r="BQ2" s="30">
        <v>0.06</v>
      </c>
      <c r="BR2" s="55">
        <f t="shared" ref="BR2:BR5" si="7">IF(ISERROR(CF2*BQ2),"",CF2*BQ2)</f>
        <v>14.1</v>
      </c>
      <c r="BS2" s="30">
        <v>0.05</v>
      </c>
      <c r="BT2" s="55">
        <f t="shared" ref="BT2:BT5" si="8">IF(ISERROR(CF2*BS2),"",CF2*BS2)</f>
        <v>11.75</v>
      </c>
      <c r="BU2" s="30">
        <v>0.1</v>
      </c>
      <c r="BV2" s="55">
        <f t="shared" ref="BV2:BV5" si="9">IF(ISERROR(CF2*BU2),"",CF2*BU2)</f>
        <v>23.5</v>
      </c>
      <c r="BW2" s="31"/>
      <c r="BX2" s="30"/>
      <c r="BY2" s="55">
        <f t="shared" ref="BY2:BY5" si="10">IF(ISERROR(CF2*BX2),"",CF2*BX2)</f>
        <v>0</v>
      </c>
      <c r="BZ2" s="31"/>
      <c r="CA2" s="30"/>
      <c r="CB2" s="55">
        <f t="shared" ref="CB2:CB5" si="11">IF(ISERROR(CF2*CA2),"",CF2*CA2)</f>
        <v>0</v>
      </c>
      <c r="CC2" s="55">
        <f t="shared" ref="CC2:CC5" si="12">IF(ISERROR(BN2+BP2+BR2+BT2+BV2+BY2+CB2),"",BN2+BP2+BR2+BT2+BV2+BY2+CB2)</f>
        <v>68.150000000000006</v>
      </c>
      <c r="CD2" s="55">
        <f t="shared" ref="CD2:CD5" si="13">IF(ISERROR(BA2+CC2),"",BA2+CC2)</f>
        <v>187.9</v>
      </c>
      <c r="CE2" s="58">
        <f t="shared" ref="CE2:CE5" si="14">IF(ISERROR((CF2-CD2)/CF2),"",(CF2-CD2)/CF2)</f>
        <v>0.2004255319148936</v>
      </c>
      <c r="CF2" s="59">
        <v>235</v>
      </c>
      <c r="CG2" s="55">
        <f t="shared" ref="CG2:CG5" si="15">IF(CF2="","",CF2*1.05)</f>
        <v>246.75</v>
      </c>
      <c r="CH2" s="55">
        <f t="shared" ref="CH2:CH5" si="16">IF(CG2="","",CG2/0.75)</f>
        <v>329</v>
      </c>
      <c r="CI2" s="60">
        <v>489</v>
      </c>
      <c r="CJ2" s="61">
        <f t="shared" ref="CJ2:CJ5" si="17">IF(ISERROR((CI2-CG2)/CI2),"",(CI2-CG2)/CI2)</f>
        <v>0.495398773006135</v>
      </c>
      <c r="CK2" s="31"/>
      <c r="CM2" s="62" t="s">
        <v>109</v>
      </c>
      <c r="CN2" s="62">
        <v>35</v>
      </c>
      <c r="CO2" s="62"/>
      <c r="CP2" s="62"/>
      <c r="CQ2" s="62" t="s">
        <v>110</v>
      </c>
      <c r="CR2" s="62"/>
      <c r="CS2" s="62" t="s">
        <v>111</v>
      </c>
      <c r="CT2" s="62"/>
    </row>
    <row r="3" spans="1:98" s="24" customFormat="1" ht="76.5" customHeight="1" x14ac:dyDescent="0.2">
      <c r="A3" s="25">
        <v>2</v>
      </c>
      <c r="B3" s="25"/>
      <c r="C3" s="26" t="s">
        <v>112</v>
      </c>
      <c r="D3" s="65" t="s">
        <v>146</v>
      </c>
      <c r="E3" s="44"/>
      <c r="F3" s="46"/>
      <c r="G3" s="47" t="s">
        <v>113</v>
      </c>
      <c r="H3" s="25"/>
      <c r="I3" s="25"/>
      <c r="J3" s="26" t="s">
        <v>114</v>
      </c>
      <c r="K3" s="26"/>
      <c r="L3" s="26"/>
      <c r="M3" s="27" t="s">
        <v>115</v>
      </c>
      <c r="N3" s="27" t="s">
        <v>116</v>
      </c>
      <c r="O3" s="25" t="s">
        <v>117</v>
      </c>
      <c r="P3" s="64" t="s">
        <v>118</v>
      </c>
      <c r="Q3" s="25"/>
      <c r="R3" s="25"/>
      <c r="S3" s="25" t="s">
        <v>119</v>
      </c>
      <c r="T3" s="25"/>
      <c r="U3" s="25" t="s">
        <v>119</v>
      </c>
      <c r="V3" s="25" t="s">
        <v>119</v>
      </c>
      <c r="W3" s="25" t="s">
        <v>139</v>
      </c>
      <c r="X3" s="25" t="s">
        <v>140</v>
      </c>
      <c r="Y3" s="49" t="s">
        <v>104</v>
      </c>
      <c r="Z3" s="25"/>
      <c r="AA3" s="48" t="s">
        <v>142</v>
      </c>
      <c r="AB3" s="1" t="s">
        <v>149</v>
      </c>
      <c r="AC3" s="25" t="s">
        <v>65</v>
      </c>
      <c r="AD3" s="25" t="s">
        <v>9</v>
      </c>
      <c r="AE3" s="25" t="s">
        <v>122</v>
      </c>
      <c r="AF3" s="25" t="s">
        <v>106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3">
        <v>1</v>
      </c>
      <c r="AS3" s="66">
        <v>0.36</v>
      </c>
      <c r="AT3" s="28">
        <v>65</v>
      </c>
      <c r="AU3" s="54">
        <v>118</v>
      </c>
      <c r="AV3" s="33">
        <v>4000</v>
      </c>
      <c r="AW3" s="55">
        <v>33.898305084745765</v>
      </c>
      <c r="AX3" s="26" t="s">
        <v>123</v>
      </c>
      <c r="AY3" s="34">
        <v>0.2</v>
      </c>
      <c r="AZ3" s="55">
        <f>IF(ISERROR(AI3*AY3),"",AI3*AY3)</f>
        <v>37</v>
      </c>
      <c r="BA3" s="55">
        <f>IF(ISERROR(AI3+AW3+AZ3),"",AI3+AW3+AZ3)</f>
        <v>255.89830508474577</v>
      </c>
      <c r="BB3" s="30">
        <v>0.05</v>
      </c>
      <c r="BC3" s="55">
        <f t="shared" si="0"/>
        <v>14.25</v>
      </c>
      <c r="BD3" s="30">
        <v>0</v>
      </c>
      <c r="BE3" s="55">
        <f t="shared" si="1"/>
        <v>0</v>
      </c>
      <c r="BF3" s="32" t="s">
        <v>108</v>
      </c>
      <c r="BG3" s="30">
        <v>0.05</v>
      </c>
      <c r="BH3" s="55">
        <f t="shared" si="2"/>
        <v>14.25</v>
      </c>
      <c r="BI3" s="55">
        <f t="shared" si="3"/>
        <v>28.5</v>
      </c>
      <c r="BJ3" s="55">
        <f>IF(ISERROR(AI3+BI3),"",AI3+BI3)</f>
        <v>213.5</v>
      </c>
      <c r="BK3" s="57">
        <f t="shared" si="4"/>
        <v>0.25087719298245614</v>
      </c>
      <c r="BL3" s="31">
        <v>285</v>
      </c>
      <c r="BM3" s="30">
        <v>0.08</v>
      </c>
      <c r="BN3" s="55">
        <f t="shared" si="5"/>
        <v>38.96</v>
      </c>
      <c r="BO3" s="30">
        <v>0</v>
      </c>
      <c r="BP3" s="55">
        <f t="shared" si="6"/>
        <v>0</v>
      </c>
      <c r="BQ3" s="30">
        <v>0.06</v>
      </c>
      <c r="BR3" s="55">
        <f t="shared" si="7"/>
        <v>29.22</v>
      </c>
      <c r="BS3" s="30">
        <v>0.05</v>
      </c>
      <c r="BT3" s="55">
        <f t="shared" si="8"/>
        <v>24.35</v>
      </c>
      <c r="BU3" s="30">
        <v>0.1</v>
      </c>
      <c r="BV3" s="55">
        <f t="shared" si="9"/>
        <v>48.7</v>
      </c>
      <c r="BW3" s="31"/>
      <c r="BX3" s="30"/>
      <c r="BY3" s="55">
        <f t="shared" si="10"/>
        <v>0</v>
      </c>
      <c r="BZ3" s="31"/>
      <c r="CA3" s="30"/>
      <c r="CB3" s="55">
        <f t="shared" si="11"/>
        <v>0</v>
      </c>
      <c r="CC3" s="55">
        <f t="shared" si="12"/>
        <v>141.23000000000002</v>
      </c>
      <c r="CD3" s="55">
        <f t="shared" si="13"/>
        <v>397.12830508474576</v>
      </c>
      <c r="CE3" s="58">
        <f t="shared" si="14"/>
        <v>0.18454146799846866</v>
      </c>
      <c r="CF3" s="59">
        <v>487</v>
      </c>
      <c r="CG3" s="55">
        <f t="shared" si="15"/>
        <v>511.35</v>
      </c>
      <c r="CH3" s="55">
        <f t="shared" si="16"/>
        <v>681.80000000000007</v>
      </c>
      <c r="CI3" s="60">
        <v>999</v>
      </c>
      <c r="CJ3" s="61">
        <f t="shared" si="17"/>
        <v>0.48813813813813811</v>
      </c>
      <c r="CK3" s="31"/>
      <c r="CM3" s="62"/>
      <c r="CN3" s="62"/>
      <c r="CO3" s="62"/>
      <c r="CP3" s="62"/>
      <c r="CQ3" s="62"/>
      <c r="CR3" s="62"/>
      <c r="CS3" s="62"/>
      <c r="CT3" s="62"/>
    </row>
    <row r="4" spans="1:98" s="24" customFormat="1" ht="76.5" customHeight="1" x14ac:dyDescent="0.2">
      <c r="A4" s="25"/>
      <c r="B4" s="25"/>
      <c r="C4" s="26" t="s">
        <v>112</v>
      </c>
      <c r="D4" s="65" t="s">
        <v>147</v>
      </c>
      <c r="E4" s="44"/>
      <c r="F4" s="46"/>
      <c r="G4" s="47" t="s">
        <v>113</v>
      </c>
      <c r="H4" s="25"/>
      <c r="I4" s="25"/>
      <c r="J4" s="26" t="s">
        <v>114</v>
      </c>
      <c r="K4" s="26"/>
      <c r="L4" s="26"/>
      <c r="M4" s="27" t="s">
        <v>124</v>
      </c>
      <c r="N4" s="27" t="s">
        <v>116</v>
      </c>
      <c r="O4" s="25" t="s">
        <v>117</v>
      </c>
      <c r="P4" s="64" t="s">
        <v>118</v>
      </c>
      <c r="Q4" s="25"/>
      <c r="R4" s="25"/>
      <c r="S4" s="25" t="s">
        <v>119</v>
      </c>
      <c r="T4" s="25"/>
      <c r="U4" s="25" t="s">
        <v>119</v>
      </c>
      <c r="V4" s="25" t="s">
        <v>119</v>
      </c>
      <c r="W4" s="25" t="s">
        <v>120</v>
      </c>
      <c r="X4" s="25" t="s">
        <v>121</v>
      </c>
      <c r="Y4" s="49" t="s">
        <v>104</v>
      </c>
      <c r="Z4" s="25"/>
      <c r="AA4" s="48" t="s">
        <v>143</v>
      </c>
      <c r="AB4" s="25" t="s">
        <v>10</v>
      </c>
      <c r="AC4" s="25" t="s">
        <v>65</v>
      </c>
      <c r="AD4" s="25" t="s">
        <v>9</v>
      </c>
      <c r="AE4" s="25" t="s">
        <v>122</v>
      </c>
      <c r="AF4" s="25" t="s">
        <v>106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3">
        <v>1</v>
      </c>
      <c r="AS4" s="66">
        <v>0.36</v>
      </c>
      <c r="AT4" s="28">
        <v>65</v>
      </c>
      <c r="AU4" s="54">
        <v>179.88858803435821</v>
      </c>
      <c r="AV4" s="33">
        <v>4000</v>
      </c>
      <c r="AW4" s="55">
        <v>22.235985304615383</v>
      </c>
      <c r="AX4" s="26" t="s">
        <v>125</v>
      </c>
      <c r="AY4" s="34">
        <v>0.2</v>
      </c>
      <c r="AZ4" s="55">
        <f>IF(ISERROR(AI4*AY4),"",AI4*AY4)</f>
        <v>28.060000000000002</v>
      </c>
      <c r="BA4" s="55">
        <f>IF(ISERROR(AI4+AW4+AZ4),"",AI4+AW4+AZ4)</f>
        <v>190.5959853046154</v>
      </c>
      <c r="BB4" s="30">
        <v>0.05</v>
      </c>
      <c r="BC4" s="55">
        <f t="shared" si="0"/>
        <v>10.8</v>
      </c>
      <c r="BD4" s="30">
        <v>0</v>
      </c>
      <c r="BE4" s="55">
        <f t="shared" si="1"/>
        <v>0</v>
      </c>
      <c r="BF4" s="32" t="s">
        <v>108</v>
      </c>
      <c r="BG4" s="30">
        <v>0.05</v>
      </c>
      <c r="BH4" s="55">
        <f t="shared" si="2"/>
        <v>10.8</v>
      </c>
      <c r="BI4" s="55">
        <f t="shared" si="3"/>
        <v>21.6</v>
      </c>
      <c r="BJ4" s="55">
        <f>IF(ISERROR(AI4+BI4),"",AI4+BI4)</f>
        <v>161.9</v>
      </c>
      <c r="BK4" s="57">
        <f t="shared" si="4"/>
        <v>0.25046296296296294</v>
      </c>
      <c r="BL4" s="31">
        <v>216</v>
      </c>
      <c r="BM4" s="30">
        <v>0.08</v>
      </c>
      <c r="BN4" s="55">
        <f t="shared" si="5"/>
        <v>28.5672</v>
      </c>
      <c r="BO4" s="30">
        <v>0</v>
      </c>
      <c r="BP4" s="55">
        <f t="shared" si="6"/>
        <v>0</v>
      </c>
      <c r="BQ4" s="30">
        <v>0.06</v>
      </c>
      <c r="BR4" s="55">
        <f t="shared" si="7"/>
        <v>21.425399999999996</v>
      </c>
      <c r="BS4" s="30">
        <v>0.05</v>
      </c>
      <c r="BT4" s="55">
        <f t="shared" si="8"/>
        <v>17.854499999999998</v>
      </c>
      <c r="BU4" s="30">
        <v>0.1</v>
      </c>
      <c r="BV4" s="55">
        <f t="shared" si="9"/>
        <v>35.708999999999996</v>
      </c>
      <c r="BW4" s="31"/>
      <c r="BX4" s="30"/>
      <c r="BY4" s="55">
        <f t="shared" si="10"/>
        <v>0</v>
      </c>
      <c r="BZ4" s="31"/>
      <c r="CA4" s="30"/>
      <c r="CB4" s="55">
        <f t="shared" si="11"/>
        <v>0</v>
      </c>
      <c r="CC4" s="55">
        <f t="shared" si="12"/>
        <v>103.55609999999999</v>
      </c>
      <c r="CD4" s="55">
        <f t="shared" si="13"/>
        <v>294.15208530461541</v>
      </c>
      <c r="CE4" s="58">
        <f t="shared" si="14"/>
        <v>0.17625224647955576</v>
      </c>
      <c r="CF4" s="59">
        <v>357.09</v>
      </c>
      <c r="CG4" s="55">
        <f t="shared" si="15"/>
        <v>374.94450000000001</v>
      </c>
      <c r="CH4" s="55">
        <f t="shared" si="16"/>
        <v>499.92599999999999</v>
      </c>
      <c r="CI4" s="60">
        <f>CI3*BL4/BL3-25</f>
        <v>732.13684210526321</v>
      </c>
      <c r="CJ4" s="61">
        <f t="shared" si="17"/>
        <v>0.4878764754935086</v>
      </c>
      <c r="CK4" s="31"/>
      <c r="CM4" s="62"/>
      <c r="CN4" s="62"/>
      <c r="CO4" s="62"/>
      <c r="CP4" s="62"/>
      <c r="CQ4" s="62"/>
      <c r="CR4" s="62"/>
      <c r="CS4" s="62"/>
      <c r="CT4" s="62"/>
    </row>
    <row r="5" spans="1:98" s="24" customFormat="1" ht="76.5" customHeight="1" x14ac:dyDescent="0.2">
      <c r="A5" s="25"/>
      <c r="B5" s="25"/>
      <c r="C5" s="26" t="s">
        <v>126</v>
      </c>
      <c r="D5" s="65" t="s">
        <v>148</v>
      </c>
      <c r="E5" s="44"/>
      <c r="F5" s="46"/>
      <c r="G5" s="47" t="s">
        <v>127</v>
      </c>
      <c r="H5" s="25"/>
      <c r="I5" s="25"/>
      <c r="J5" s="26" t="s">
        <v>128</v>
      </c>
      <c r="K5" s="26"/>
      <c r="L5" s="26"/>
      <c r="M5" s="27" t="s">
        <v>129</v>
      </c>
      <c r="N5" s="27" t="s">
        <v>130</v>
      </c>
      <c r="O5" s="25" t="s">
        <v>117</v>
      </c>
      <c r="P5" s="64" t="s">
        <v>118</v>
      </c>
      <c r="Q5" s="25"/>
      <c r="R5" s="25"/>
      <c r="S5" s="25" t="s">
        <v>131</v>
      </c>
      <c r="T5" s="25"/>
      <c r="U5" s="25" t="s">
        <v>131</v>
      </c>
      <c r="V5" s="25" t="s">
        <v>131</v>
      </c>
      <c r="W5" s="25"/>
      <c r="X5" s="25" t="s">
        <v>132</v>
      </c>
      <c r="Y5" s="49" t="s">
        <v>104</v>
      </c>
      <c r="Z5" s="25"/>
      <c r="AA5" s="48" t="s">
        <v>144</v>
      </c>
      <c r="AB5" s="25" t="s">
        <v>10</v>
      </c>
      <c r="AC5" s="25" t="s">
        <v>65</v>
      </c>
      <c r="AD5" s="25" t="s">
        <v>9</v>
      </c>
      <c r="AE5" s="25" t="s">
        <v>133</v>
      </c>
      <c r="AF5" s="25" t="s">
        <v>106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3">
        <v>1</v>
      </c>
      <c r="AS5" s="66">
        <v>0.26</v>
      </c>
      <c r="AT5" s="28">
        <v>65</v>
      </c>
      <c r="AU5" s="54">
        <v>253.4208641807819</v>
      </c>
      <c r="AV5" s="33">
        <v>4000</v>
      </c>
      <c r="AW5" s="55">
        <v>15.7840200448</v>
      </c>
      <c r="AX5" s="26" t="s">
        <v>123</v>
      </c>
      <c r="AY5" s="34">
        <v>0.2</v>
      </c>
      <c r="AZ5" s="55">
        <f>IF(ISERROR(AI5*AY5),"",AI5*AY5)</f>
        <v>8.9400000000000013</v>
      </c>
      <c r="BA5" s="55">
        <f>IF(ISERROR(AI5+AW5+AZ5),"",AI5+AW5+AZ5)</f>
        <v>69.424020044800002</v>
      </c>
      <c r="BB5" s="30">
        <v>0.05</v>
      </c>
      <c r="BC5" s="55">
        <f t="shared" si="0"/>
        <v>3.45</v>
      </c>
      <c r="BD5" s="30">
        <v>0</v>
      </c>
      <c r="BE5" s="55">
        <f t="shared" si="1"/>
        <v>0</v>
      </c>
      <c r="BF5" s="32" t="s">
        <v>108</v>
      </c>
      <c r="BG5" s="30">
        <v>0.05</v>
      </c>
      <c r="BH5" s="55">
        <f t="shared" si="2"/>
        <v>3.45</v>
      </c>
      <c r="BI5" s="55">
        <f t="shared" si="3"/>
        <v>6.9</v>
      </c>
      <c r="BJ5" s="55">
        <f>IF(ISERROR(AI5+BI5),"",AI5+BI5)</f>
        <v>51.6</v>
      </c>
      <c r="BK5" s="57">
        <f t="shared" si="4"/>
        <v>0.25217391304347825</v>
      </c>
      <c r="BL5" s="31">
        <v>69</v>
      </c>
      <c r="BM5" s="30">
        <v>0.08</v>
      </c>
      <c r="BN5" s="55">
        <f t="shared" si="5"/>
        <v>10.392799999999999</v>
      </c>
      <c r="BO5" s="30">
        <v>0</v>
      </c>
      <c r="BP5" s="55">
        <f t="shared" si="6"/>
        <v>0</v>
      </c>
      <c r="BQ5" s="30">
        <v>0.06</v>
      </c>
      <c r="BR5" s="55">
        <f t="shared" si="7"/>
        <v>7.7945999999999991</v>
      </c>
      <c r="BS5" s="30">
        <v>0.05</v>
      </c>
      <c r="BT5" s="55">
        <f t="shared" si="8"/>
        <v>6.4954999999999998</v>
      </c>
      <c r="BU5" s="30">
        <v>0.1</v>
      </c>
      <c r="BV5" s="55">
        <f t="shared" si="9"/>
        <v>12.991</v>
      </c>
      <c r="BW5" s="31"/>
      <c r="BX5" s="30"/>
      <c r="BY5" s="55">
        <f t="shared" si="10"/>
        <v>0</v>
      </c>
      <c r="BZ5" s="31"/>
      <c r="CA5" s="30"/>
      <c r="CB5" s="55">
        <f t="shared" si="11"/>
        <v>0</v>
      </c>
      <c r="CC5" s="55">
        <f t="shared" si="12"/>
        <v>37.673899999999996</v>
      </c>
      <c r="CD5" s="55">
        <f t="shared" si="13"/>
        <v>107.09792004479999</v>
      </c>
      <c r="CE5" s="58">
        <f t="shared" si="14"/>
        <v>0.17559910672927415</v>
      </c>
      <c r="CF5" s="59">
        <v>129.91</v>
      </c>
      <c r="CG5" s="55">
        <f t="shared" si="15"/>
        <v>136.40549999999999</v>
      </c>
      <c r="CH5" s="55">
        <f t="shared" si="16"/>
        <v>181.874</v>
      </c>
      <c r="CI5" s="60">
        <f>CI3*BL5/BL3+25</f>
        <v>266.86315789473684</v>
      </c>
      <c r="CJ5" s="61">
        <f t="shared" si="17"/>
        <v>0.48885600741558854</v>
      </c>
      <c r="CK5" s="31"/>
      <c r="CM5" s="62"/>
      <c r="CN5" s="62"/>
      <c r="CO5" s="62"/>
      <c r="CP5" s="62"/>
      <c r="CQ5" s="62"/>
      <c r="CR5" s="62"/>
      <c r="CS5" s="62"/>
      <c r="CT5" s="62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2025-11-10T00:53:12Z</dcterms:modified>
</cp:coreProperties>
</file>