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A6C56D2-704F-454F-AFEC-863626DBC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" i="5" l="1"/>
  <c r="AH3" i="5"/>
  <c r="AC4" i="5"/>
  <c r="AD4" i="5" s="1"/>
  <c r="AF4" i="5" s="1"/>
  <c r="T4" i="5"/>
  <c r="AC2" i="5"/>
  <c r="AD2" i="5" s="1"/>
  <c r="AF2" i="5" s="1"/>
  <c r="AC3" i="5"/>
  <c r="AD3" i="5" s="1"/>
  <c r="AF3" i="5" s="1"/>
  <c r="T3" i="5"/>
  <c r="T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<sst xmlns="http://schemas.openxmlformats.org/spreadsheetml/2006/main" count="101" uniqueCount="83">
  <si>
    <t>Brand</t>
  </si>
  <si>
    <t>Package Type</t>
  </si>
  <si>
    <t>Licensor</t>
  </si>
  <si>
    <t>Normal</t>
  </si>
  <si>
    <t>SL Simplicity</t>
  </si>
  <si>
    <t>BED SKIRT&amp;SHAM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</si>
  <si>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</si>
  <si>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</si>
  <si>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</si>
  <si>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</si>
  <si>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</si>
  <si>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</si>
  <si>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</si>
  <si>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</si>
  <si>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</si>
  <si>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</si>
  <si>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</si>
  <si>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</si>
  <si>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</si>
  <si>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</si>
  <si>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</si>
  <si>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</si>
  <si>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</si>
  <si>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</si>
  <si>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</si>
  <si>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</si>
  <si>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</si>
  <si>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</si>
  <si>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</si>
  <si>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</si>
  <si>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</si>
  <si>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</si>
  <si>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</si>
  <si>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</si>
  <si>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</si>
  <si>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</si>
  <si>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</si>
  <si>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</si>
  <si>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</si>
  <si>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</si>
  <si>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</si>
  <si>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</si>
  <si>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</si>
  <si>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</si>
  <si>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</si>
  <si>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</si>
  <si>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</si>
  <si>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</si>
  <si>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</si>
  <si>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</si>
  <si>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</si>
  <si>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</si>
  <si>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</si>
  <si>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</si>
  <si>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</si>
  <si>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</si>
  <si>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</si>
  <si>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</si>
  <si>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</si>
  <si>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</si>
  <si>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</si>
  <si>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</si>
  <si>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Photo Support</t>
    <phoneticPr fontId="9" type="noConversion"/>
  </si>
  <si>
    <t xml:space="preserve"> </t>
    <phoneticPr fontId="9" type="noConversion"/>
  </si>
  <si>
    <t>Quinn</t>
    <phoneticPr fontId="9" type="noConversion"/>
  </si>
  <si>
    <t xml:space="preserve">Quinn Euro Sham   </t>
    <phoneticPr fontId="9" type="noConversion"/>
  </si>
  <si>
    <t xml:space="preserve">Quinn Bed skirt  </t>
    <phoneticPr fontId="9" type="noConversion"/>
  </si>
  <si>
    <t xml:space="preserve">Quinn Bed skirt </t>
    <phoneticPr fontId="9" type="noConversion"/>
  </si>
  <si>
    <t xml:space="preserve">Bed skirt  </t>
  </si>
  <si>
    <t xml:space="preserve">Euro Sham   </t>
    <phoneticPr fontId="9" type="noConversion"/>
  </si>
  <si>
    <t xml:space="preserve">
Front:100% cotton jacquard garment wash
Back: 180TC 100% cotton                             </t>
    <phoneticPr fontId="9" type="noConversion"/>
  </si>
  <si>
    <t xml:space="preserve">cotton jacquard </t>
    <phoneticPr fontId="9" type="noConversion"/>
  </si>
  <si>
    <t xml:space="preserve">Drop: 100% cotton jacquard grament wash   
Platform: poly/cotton plain fabric </t>
    <phoneticPr fontId="9" type="noConversion"/>
  </si>
  <si>
    <t>26x26+1"</t>
  </si>
  <si>
    <t>Queen: 60x80+18"</t>
  </si>
  <si>
    <t>King: 78x80+18"</t>
  </si>
  <si>
    <t>White</t>
    <phoneticPr fontId="9" type="noConversion"/>
  </si>
  <si>
    <t>6304.92.0000</t>
    <phoneticPr fontId="13" type="noConversion"/>
  </si>
  <si>
    <t>6303.91.0020</t>
    <phoneticPr fontId="13" type="noConversion"/>
  </si>
  <si>
    <t>6303.91.0020</t>
  </si>
  <si>
    <t>DL11-1268</t>
    <phoneticPr fontId="9" type="noConversion"/>
  </si>
  <si>
    <t>DL11-1269</t>
  </si>
  <si>
    <t>DL11-1270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</si>
</sst>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5" formatCode="0.0%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5" fillId="0" borderId="0"/>
    <xf numFmtId="17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177" fontId="10" fillId="0" borderId="0" applyFont="0" applyFill="0" applyBorder="0" applyAlignment="0" applyProtection="0"/>
    <xf numFmtId="0" fontId="5" fillId="0" borderId="0"/>
    <xf numFmtId="177" fontId="5" fillId="0" borderId="0" applyFont="0" applyFill="0" applyBorder="0" applyAlignment="0" applyProtection="0"/>
    <xf numFmtId="0" fontId="2" fillId="0" borderId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177" fontId="2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1" fillId="0" borderId="0"/>
    <xf numFmtId="0" fontId="12" fillId="0" borderId="0"/>
    <xf numFmtId="0" fontId="1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79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3" fillId="6" borderId="2" xfId="0" applyNumberFormat="1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6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3" fillId="5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3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11" fillId="0" borderId="1" xfId="7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19" applyBorder="1" applyAlignment="1">
      <alignment horizontal="left" vertical="center"/>
    </xf>
    <xf numFmtId="185" fontId="14" fillId="0" borderId="1" xfId="19" applyNumberFormat="1" applyFont="1" applyBorder="1" applyAlignment="1">
      <alignment vertical="center"/>
    </xf>
    <xf numFmtId="178" fontId="4" fillId="0" borderId="1" xfId="0" applyNumberFormat="1" applyFont="1" applyBorder="1" applyAlignment="1">
      <alignment wrapText="1"/>
    </xf>
    <xf numFmtId="0" fontId="5" fillId="0" borderId="1" xfId="0" applyFont="1" applyBorder="1"/>
  </cellXfs>
  <cellStyles count="23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Currency_Sheet1 2 2" xfId="22" xr:uid="{15C4309A-2938-43BD-B9CA-0A299F135E47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2" xfId="12" xr:uid="{B7AC4630-F0C7-4FDF-A57B-A2F4121EB123}"/>
    <cellStyle name="Normal_Copy of Request For Quote -- updated by VV on 043008 FINAL FINAL (4) 2 2" xfId="21" xr:uid="{FA5A8CDF-AF24-4C46-8690-1664DFFB254D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常规 3" xfId="20" xr:uid="{5C26D4AB-73ED-4E3E-92C1-ABB903190B51}"/>
    <cellStyle name="常规_- quote sheet" xfId="19" xr:uid="{35883503-A52A-47D7-9A57-C80FE41EA1A9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4"/>
  <sheetViews>
    <sheetView tabSelected="1" zoomScale="90" zoomScaleNormal="90" workbookViewId="0">
      <selection activeCell="J12" sqref="J12"/>
    </sheetView>
  </sheetViews>
  <sheetFormatPr defaultColWidth="9.140625" defaultRowHeight="15" x14ac:dyDescent="0.25"/>
  <cols>
    <col min="1" max="1" width="10.140625" style="3" customWidth="1"/>
    <col min="2" max="2" width="18.85546875" style="2" customWidth="1"/>
    <col min="3" max="3" width="8.42578125" style="2" customWidth="1"/>
    <col min="4" max="4" width="16.42578125" style="2" customWidth="1"/>
    <col min="5" max="5" width="9.140625" style="2" customWidth="1"/>
    <col min="6" max="6" width="17.42578125" style="2" customWidth="1"/>
    <col min="7" max="7" width="10.5703125" style="2" customWidth="1"/>
    <col min="8" max="8" width="15.5703125" style="2" customWidth="1"/>
    <col min="9" max="9" width="11.140625" style="2" customWidth="1"/>
    <col min="10" max="10" width="23.140625" style="2" customWidth="1"/>
    <col min="11" max="11" width="15.7109375" style="52" customWidth="1"/>
    <col min="12" max="12" width="16.85546875" style="2" customWidth="1"/>
    <col min="13" max="13" width="10.85546875" style="2" customWidth="1"/>
    <col min="14" max="14" width="16" style="2" customWidth="1"/>
    <col min="15" max="15" width="15.28515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42" t="s">
        <v>61</v>
      </c>
      <c r="L1" s="12" t="s">
        <v>12</v>
      </c>
      <c r="M1" s="12" t="s">
        <v>13</v>
      </c>
      <c r="N1" s="43" t="s">
        <v>14</v>
      </c>
      <c r="O1" s="43" t="s">
        <v>15</v>
      </c>
      <c r="P1" s="43" t="s">
        <v>16</v>
      </c>
      <c r="Q1" s="42" t="s">
        <v>60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6" t="s">
        <v>22</v>
      </c>
      <c r="Y1" s="46" t="s">
        <v>23</v>
      </c>
      <c r="Z1" s="46" t="s">
        <v>24</v>
      </c>
      <c r="AA1" s="20" t="s">
        <v>25</v>
      </c>
      <c r="AB1" s="21" t="s">
        <v>26</v>
      </c>
      <c r="AC1" s="50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26" t="s">
        <v>44</v>
      </c>
      <c r="AU1" s="48" t="s">
        <v>45</v>
      </c>
      <c r="AV1" s="23" t="s">
        <v>46</v>
      </c>
      <c r="AW1" s="23" t="s">
        <v>47</v>
      </c>
      <c r="AX1" s="27" t="s">
        <v>48</v>
      </c>
      <c r="AY1" s="28" t="s">
        <v>49</v>
      </c>
      <c r="AZ1" s="27" t="s">
        <v>50</v>
      </c>
      <c r="BA1" s="29" t="s">
        <v>51</v>
      </c>
      <c r="BB1" s="30" t="s">
        <v>52</v>
      </c>
      <c r="BC1" s="30" t="s">
        <v>53</v>
      </c>
      <c r="BD1" s="11" t="s">
        <v>54</v>
      </c>
      <c r="BE1" s="31" t="s">
        <v>55</v>
      </c>
      <c r="BF1" s="31" t="s">
        <v>56</v>
      </c>
    </row>
    <row r="2" spans="1:58" ht="60" x14ac:dyDescent="0.25">
      <c r="A2" s="32">
        <v>1</v>
      </c>
      <c r="B2" s="1"/>
      <c r="C2" s="1"/>
      <c r="D2" s="1" t="s">
        <v>4</v>
      </c>
      <c r="E2" s="1"/>
      <c r="F2" s="1" t="s">
        <v>5</v>
      </c>
      <c r="G2" s="54" t="s">
        <v>64</v>
      </c>
      <c r="H2" s="54" t="s">
        <v>65</v>
      </c>
      <c r="I2" s="54" t="s">
        <v>69</v>
      </c>
      <c r="J2" s="55" t="s">
        <v>70</v>
      </c>
      <c r="K2" s="54" t="s">
        <v>71</v>
      </c>
      <c r="L2" s="56" t="s">
        <v>73</v>
      </c>
      <c r="M2" s="54" t="s">
        <v>76</v>
      </c>
      <c r="N2" s="53" t="s">
        <v>63</v>
      </c>
      <c r="O2" s="59" t="s">
        <v>80</v>
      </c>
      <c r="P2" s="1"/>
      <c r="Q2" s="1" t="s">
        <v>58</v>
      </c>
      <c r="R2" s="33"/>
      <c r="S2" s="34"/>
      <c r="T2" s="35" t="str">
        <f t="shared" ref="T2:T4" si="0">IF(ISERROR(R2/S2),"",R2/S2)</f>
        <v/>
      </c>
      <c r="U2" s="36">
        <v>2.89</v>
      </c>
      <c r="V2" s="10"/>
      <c r="W2" s="1" t="s">
        <v>3</v>
      </c>
      <c r="X2" s="47">
        <v>25</v>
      </c>
      <c r="Y2" s="47">
        <v>17</v>
      </c>
      <c r="Z2" s="47">
        <v>10</v>
      </c>
      <c r="AA2" s="34">
        <v>2</v>
      </c>
      <c r="AB2" s="9">
        <v>2</v>
      </c>
      <c r="AC2" s="51">
        <f>IF(X2="","",X2*Y2*Z2/1000000)</f>
        <v>4.0000000000000001E-3</v>
      </c>
      <c r="AD2" s="37">
        <f t="shared" ref="AD2:AD4" si="1">IF(AB2="","",65/AC2*AB2)</f>
        <v>32500</v>
      </c>
      <c r="AE2" s="1">
        <v>3300</v>
      </c>
      <c r="AF2" s="38">
        <f t="shared" ref="AF2:AF4" si="2">IF(ISERROR(AE2/AD2),"",AE2/AD2)</f>
        <v>0.1</v>
      </c>
      <c r="AG2" s="56" t="s">
        <v>77</v>
      </c>
      <c r="AH2" s="57">
        <v>0.253</v>
      </c>
      <c r="AI2" s="38">
        <v>0.73</v>
      </c>
      <c r="AJ2" s="38">
        <v>3.72</v>
      </c>
      <c r="AK2" s="39">
        <v>0.01</v>
      </c>
      <c r="AL2" s="38">
        <v>7.0000000000000007E-2</v>
      </c>
      <c r="AM2" s="39">
        <v>0.1</v>
      </c>
      <c r="AN2" s="38">
        <v>0.7</v>
      </c>
      <c r="AO2" s="39">
        <v>0.08</v>
      </c>
      <c r="AP2" s="38">
        <v>0.56000000000000005</v>
      </c>
      <c r="AQ2" s="54" t="s">
        <v>62</v>
      </c>
      <c r="AR2" s="39">
        <v>0.02</v>
      </c>
      <c r="AS2" s="38">
        <v>0.14000000000000001</v>
      </c>
      <c r="AT2" s="1"/>
      <c r="AU2" s="39"/>
      <c r="AV2" s="40">
        <v>0</v>
      </c>
      <c r="AW2" s="38">
        <v>1.47</v>
      </c>
      <c r="AX2" s="38">
        <v>5.19</v>
      </c>
      <c r="AY2" s="41">
        <v>0.2586</v>
      </c>
      <c r="AZ2" s="38">
        <v>7</v>
      </c>
      <c r="BA2" s="10">
        <v>7</v>
      </c>
      <c r="BB2" s="58">
        <v>22</v>
      </c>
      <c r="BC2" s="39">
        <v>0.68200000000000005</v>
      </c>
      <c r="BD2" s="9"/>
      <c r="BE2" s="38">
        <v>0</v>
      </c>
      <c r="BF2" s="38">
        <v>0</v>
      </c>
    </row>
    <row r="3" spans="1:58" ht="60" x14ac:dyDescent="0.25">
      <c r="A3" s="32">
        <v>2</v>
      </c>
      <c r="B3" s="1"/>
      <c r="C3" s="1"/>
      <c r="D3" s="1" t="s">
        <v>4</v>
      </c>
      <c r="E3" s="1"/>
      <c r="F3" s="1" t="s">
        <v>5</v>
      </c>
      <c r="G3" s="54" t="s">
        <v>64</v>
      </c>
      <c r="H3" s="54" t="s">
        <v>66</v>
      </c>
      <c r="I3" s="54" t="s">
        <v>68</v>
      </c>
      <c r="J3" s="55" t="s">
        <v>72</v>
      </c>
      <c r="K3" s="54" t="s">
        <v>71</v>
      </c>
      <c r="L3" s="56" t="s">
        <v>74</v>
      </c>
      <c r="M3" s="54" t="s">
        <v>76</v>
      </c>
      <c r="N3" s="53"/>
      <c r="O3" s="59" t="s">
        <v>81</v>
      </c>
      <c r="P3" s="1"/>
      <c r="Q3" s="1" t="s">
        <v>58</v>
      </c>
      <c r="R3" s="33"/>
      <c r="S3" s="34"/>
      <c r="T3" s="35" t="str">
        <f t="shared" si="0"/>
        <v/>
      </c>
      <c r="U3" s="36">
        <v>8.94</v>
      </c>
      <c r="V3" s="10"/>
      <c r="W3" s="1" t="s">
        <v>3</v>
      </c>
      <c r="X3" s="47">
        <v>30</v>
      </c>
      <c r="Y3" s="47">
        <v>25</v>
      </c>
      <c r="Z3" s="47">
        <v>22</v>
      </c>
      <c r="AA3" s="34">
        <v>2</v>
      </c>
      <c r="AB3" s="9">
        <v>2</v>
      </c>
      <c r="AC3" s="51">
        <f t="shared" ref="AC3:AC4" si="3">IF(X3="","",X3*Y3*Z3/1000000)</f>
        <v>1.7000000000000001E-2</v>
      </c>
      <c r="AD3" s="37">
        <f t="shared" si="1"/>
        <v>7647</v>
      </c>
      <c r="AE3" s="1">
        <v>3300</v>
      </c>
      <c r="AF3" s="38">
        <f t="shared" si="2"/>
        <v>0.43</v>
      </c>
      <c r="AG3" s="56" t="s">
        <v>78</v>
      </c>
      <c r="AH3" s="57">
        <f>10.3%+19%</f>
        <v>0.29299999999999998</v>
      </c>
      <c r="AI3" s="38">
        <v>2.62</v>
      </c>
      <c r="AJ3" s="38">
        <v>11.99</v>
      </c>
      <c r="AK3" s="39">
        <v>0.01</v>
      </c>
      <c r="AL3" s="38">
        <v>0.2</v>
      </c>
      <c r="AM3" s="39">
        <v>0.1</v>
      </c>
      <c r="AN3" s="38">
        <v>1.95</v>
      </c>
      <c r="AO3" s="39">
        <v>0.08</v>
      </c>
      <c r="AP3" s="38">
        <v>1.56</v>
      </c>
      <c r="AQ3" s="54" t="s">
        <v>62</v>
      </c>
      <c r="AR3" s="39">
        <v>0.02</v>
      </c>
      <c r="AS3" s="38">
        <v>0.39</v>
      </c>
      <c r="AT3" s="1"/>
      <c r="AU3" s="39"/>
      <c r="AV3" s="40">
        <v>0</v>
      </c>
      <c r="AW3" s="38">
        <v>4.0999999999999996</v>
      </c>
      <c r="AX3" s="38">
        <v>16.09</v>
      </c>
      <c r="AY3" s="41">
        <v>0.1749</v>
      </c>
      <c r="AZ3" s="38">
        <v>19.5</v>
      </c>
      <c r="BA3" s="10">
        <v>19.5</v>
      </c>
      <c r="BB3" s="10">
        <v>49.99</v>
      </c>
      <c r="BC3" s="39">
        <v>0.61</v>
      </c>
      <c r="BD3" s="9"/>
      <c r="BE3" s="38">
        <v>0</v>
      </c>
      <c r="BF3" s="38">
        <v>0</v>
      </c>
    </row>
    <row r="4" spans="1:58" ht="42" customHeight="1" x14ac:dyDescent="0.25">
      <c r="A4" s="32">
        <v>3</v>
      </c>
      <c r="B4" s="1"/>
      <c r="C4" s="1"/>
      <c r="D4" s="1" t="s">
        <v>4</v>
      </c>
      <c r="E4" s="1"/>
      <c r="F4" s="1" t="s">
        <v>5</v>
      </c>
      <c r="G4" s="54" t="s">
        <v>64</v>
      </c>
      <c r="H4" s="54" t="s">
        <v>67</v>
      </c>
      <c r="I4" s="1" t="s">
        <v>68</v>
      </c>
      <c r="J4" s="55" t="s">
        <v>72</v>
      </c>
      <c r="K4" s="54" t="s">
        <v>71</v>
      </c>
      <c r="L4" s="56" t="s">
        <v>75</v>
      </c>
      <c r="M4" s="54" t="s">
        <v>76</v>
      </c>
      <c r="N4" s="1"/>
      <c r="O4" s="59" t="s">
        <v>82</v>
      </c>
      <c r="P4" s="1"/>
      <c r="Q4" s="1" t="s">
        <v>58</v>
      </c>
      <c r="R4" s="33"/>
      <c r="S4" s="34"/>
      <c r="T4" s="35" t="str">
        <f t="shared" si="0"/>
        <v/>
      </c>
      <c r="U4" s="36">
        <v>9.89</v>
      </c>
      <c r="V4" s="10"/>
      <c r="W4" s="1" t="s">
        <v>3</v>
      </c>
      <c r="X4" s="47">
        <v>30</v>
      </c>
      <c r="Y4" s="47">
        <v>25</v>
      </c>
      <c r="Z4" s="47">
        <v>30</v>
      </c>
      <c r="AA4" s="34">
        <v>2</v>
      </c>
      <c r="AB4" s="9">
        <v>2</v>
      </c>
      <c r="AC4" s="51">
        <f t="shared" si="3"/>
        <v>2.3E-2</v>
      </c>
      <c r="AD4" s="37">
        <f t="shared" si="1"/>
        <v>5652</v>
      </c>
      <c r="AE4" s="1">
        <v>3300</v>
      </c>
      <c r="AF4" s="38">
        <f t="shared" si="2"/>
        <v>0.57999999999999996</v>
      </c>
      <c r="AG4" s="56" t="s">
        <v>79</v>
      </c>
      <c r="AH4" s="57">
        <f>10.3%+19%</f>
        <v>0.29299999999999998</v>
      </c>
      <c r="AI4" s="38">
        <v>2.9</v>
      </c>
      <c r="AJ4" s="38">
        <v>13.37</v>
      </c>
      <c r="AK4" s="39">
        <v>0.01</v>
      </c>
      <c r="AL4" s="38">
        <v>0.22</v>
      </c>
      <c r="AM4" s="39">
        <v>0.1</v>
      </c>
      <c r="AN4" s="38">
        <v>2.15</v>
      </c>
      <c r="AO4" s="39">
        <v>0.08</v>
      </c>
      <c r="AP4" s="38">
        <v>1.72</v>
      </c>
      <c r="AQ4" s="54" t="s">
        <v>62</v>
      </c>
      <c r="AR4" s="39">
        <v>0.02</v>
      </c>
      <c r="AS4" s="38">
        <v>0.43</v>
      </c>
      <c r="AT4" s="1"/>
      <c r="AU4" s="39"/>
      <c r="AV4" s="40">
        <v>0</v>
      </c>
      <c r="AW4" s="38">
        <v>4.5199999999999996</v>
      </c>
      <c r="AX4" s="38">
        <v>17.89</v>
      </c>
      <c r="AY4" s="41">
        <v>0.16789999999999999</v>
      </c>
      <c r="AZ4" s="38">
        <v>21.5</v>
      </c>
      <c r="BA4" s="10">
        <v>21.5</v>
      </c>
      <c r="BB4" s="10">
        <v>59.99</v>
      </c>
      <c r="BC4" s="39">
        <v>0.64159999999999995</v>
      </c>
      <c r="BD4" s="9"/>
      <c r="BE4" s="38">
        <v>0</v>
      </c>
      <c r="BF4" s="38">
        <v>0</v>
      </c>
    </row>
  </sheetData>
  <sheetProtection insertRows="0" deleteRows="0" sort="0"/>
  <protectedRanges>
    <protectedRange sqref="L5:BA248 BB2:BD4 AW2:AZ4 A5:J248 A2:K4 AI2:AS4 M2:AF4" name="Range1"/>
    <protectedRange sqref="AV2:AV4" name="Range1_1"/>
    <protectedRange sqref="K5:K248" name="Range1_2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D2:D4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W2:W4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Q2:Q4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E2:E4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2025-10-15T02:14:33Z</dcterms:modified>
</cp:coreProperties>
</file>