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ujie\Desktop\"/>
    </mc:Choice>
  </mc:AlternateContent>
  <bookViews>
    <workbookView xWindow="0" yWindow="0" windowWidth="28800" windowHeight="11625"/>
  </bookViews>
  <sheets>
    <sheet name="Item"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0" hidden="1">Item!$A$1:$BB$177</definedName>
    <definedName name="ACC">#REF!</definedName>
    <definedName name="Acol">#REF!</definedName>
    <definedName name="AD">'[2]other data'!$T$2:$T$5</definedName>
    <definedName name="ADUL">#REF!</definedName>
    <definedName name="ALLOCATE">[3]comments!$F$3:$F$21</definedName>
    <definedName name="APL">#REF!</definedName>
    <definedName name="ART">#REF!</definedName>
    <definedName name="Artwork">#REF!</definedName>
    <definedName name="as">'[4]1-Import Product Data Sheet'!$X$2</definedName>
    <definedName name="AssortedSKU_Range">[5]Mapping!$J$2:$J$3</definedName>
    <definedName name="ATotalsPos">#REF!</definedName>
    <definedName name="BASI">#REF!</definedName>
    <definedName name="Bath">#REF!</definedName>
    <definedName name="Bath_Accessories">#REF!</definedName>
    <definedName name="Bath_Rugs">#REF!</definedName>
    <definedName name="Bed_in_a_bag_Full_Queen_King">#REF!</definedName>
    <definedName name="Bed_in_a_bag_Twin">#REF!</definedName>
    <definedName name="Bed_Pillows">#REF!</definedName>
    <definedName name="Bedding">#REF!</definedName>
    <definedName name="Bedding.">#REF!</definedName>
    <definedName name="Bedspreads_Coverlets">#REF!</definedName>
    <definedName name="bigidea">[6]Lists!$I$6:$I$29</definedName>
    <definedName name="Blankets_Throws">#REF!</definedName>
    <definedName name="BLK">#REF!</definedName>
    <definedName name="Brand">'[7]1-Import Product Data Sheet'!$N$102:$N$144</definedName>
    <definedName name="Branded">[6]Lists!$F$6:$F$38</definedName>
    <definedName name="brands">'[2]other data'!$K$2:$K$48</definedName>
    <definedName name="BuyUnits_Range">[5]Mapping!$B$2:$B$55</definedName>
    <definedName name="ca_available_Range">[5]Mapping!$AB$2:$AB$5</definedName>
    <definedName name="ca_Compliant_Range">[5]Mapping!$BJ$2:$BJ$4</definedName>
    <definedName name="ca_CompliantReason_Range">[5]Mapping!$BL$2:$BL$13</definedName>
    <definedName name="ca_SisVendor_Range">[5]Mapping!$BH$2:$BH$3</definedName>
    <definedName name="ca_stuffedarticlesreg_Range">[5]Mapping!$AD$2:$AD$6</definedName>
    <definedName name="Case_Freight_Range">[5]Mapping!$F$2:$F$19</definedName>
    <definedName name="CATEGORY">[8]Sheet1!$DW$2:$DW$3</definedName>
    <definedName name="categoryfinal">'[9]Import Quote Sheet'!$A$90:$A$190</definedName>
    <definedName name="chargeback">'[2]other data'!$B$2:$B$6</definedName>
    <definedName name="color">[6]Lists!$J$6:$J$29</definedName>
    <definedName name="colour">[8]Sheet1!$EH$2:$EH$3</definedName>
    <definedName name="COO_Dest">[5]COO!$D$1:$D$3:'[5]COO'!$D$2</definedName>
    <definedName name="COOCountry_Range">[5]Mapping!$R$2:$R$245</definedName>
    <definedName name="COODest_Range">[5]Mapping!$P$2:$P$3</definedName>
    <definedName name="CostCol">#REF!</definedName>
    <definedName name="countries">'[2]other data'!$I$3:$I$249</definedName>
    <definedName name="Cycle">[6]Lists!$E$6:$E$30</definedName>
    <definedName name="d">[10]Mapping!$AR$2:$AR$84</definedName>
    <definedName name="DDEmsg">#REF!</definedName>
    <definedName name="dealPricing_Range">[5]Mapping!$BD$2:$BD$3</definedName>
    <definedName name="Decorative_Accessories">#REF!</definedName>
    <definedName name="Decorative_Pillows_Inserts_Covers">#REF!</definedName>
    <definedName name="den">[6]Lists!$L$6:$L$29</definedName>
    <definedName name="Description1_Range">[5]Mapping!$AQ$2:$AQ$72</definedName>
    <definedName name="Description2_Range">[5]Mapping!$AR$2:$AR$84</definedName>
    <definedName name="diffgrp">'[2]diff group head'!$A$2:$A$47</definedName>
    <definedName name="DIFFS">'[2]other data'!$AF$2:$AF$13</definedName>
    <definedName name="Down_Comforters">#REF!</definedName>
    <definedName name="Duvet_Covers">#REF!</definedName>
    <definedName name="Electrics">#REF!</definedName>
    <definedName name="ExactAddinConnection" hidden="1">"001"</definedName>
    <definedName name="ExactAddinConnection.001" hidden="1">"MACOLA;001;lucas.yuan;1"</definedName>
    <definedName name="ExactAddinConnection.111" hidden="1">"MACOLA;111;hannah.duong;1"</definedName>
    <definedName name="Exchange_Rate">[11]Costs!$J$11</definedName>
    <definedName name="Feature1_Range">[5]Mapping!$AG$2:$AG$20</definedName>
    <definedName name="Feature10_Range">[5]Mapping!$AP$2:$AP$20</definedName>
    <definedName name="Feature2_Range">[5]Mapping!$AH$2:$AH$25</definedName>
    <definedName name="Feature3_Range">[5]Mapping!$AI$2:$AI$7</definedName>
    <definedName name="Feature4_Range">[5]Mapping!$AJ$2:$AJ$6</definedName>
    <definedName name="Feature5_Range">[5]Mapping!$AK$2:$AK$15</definedName>
    <definedName name="Feature6_Range">[5]Mapping!$AL$2:$AL$17</definedName>
    <definedName name="Feature7_Range">[5]Mapping!$AM$2:$AM$21</definedName>
    <definedName name="Feature8_Range">[5]Mapping!$AN$2:$AN$9</definedName>
    <definedName name="Feature9_Range">[5]Mapping!$AO$2:$AO$5</definedName>
    <definedName name="FIFRACompliance_Range">[5]Mapping!$L$2:$L$10</definedName>
    <definedName name="FIFRAExemption_Range">[5]Mapping!$N$2:$N$3</definedName>
    <definedName name="finalports">'[9]Import Quote Sheet'!$B$90:$B$123</definedName>
    <definedName name="foam">[8]Sheet1!$EC$2:$EC$3</definedName>
    <definedName name="FOBCostPerPiece">#REF!</definedName>
    <definedName name="freight">'[2]other data'!$AC$3:$AC$14</definedName>
    <definedName name="FUR">#REF!</definedName>
    <definedName name="gen_nontxtl_UOM_Range">[5]Mapping!$Z$2:$Z$11</definedName>
    <definedName name="gen_txtl_permlbl_careinstr_Range">[5]Mapping!$V$2:$V$9</definedName>
    <definedName name="gen_txtl_permlbl_fabrcont_Range">[5]Mapping!$X$2:$X$12</definedName>
    <definedName name="gen_txtl_permlbl_vendinfo_Range">[5]Mapping!$T$2:$T$8</definedName>
    <definedName name="gen_ulreq_Range">[12]Mapping!$X$2:$X$5</definedName>
    <definedName name="gridActPctRow">#REF!</definedName>
    <definedName name="gridActUnitsRow">#REF!</definedName>
    <definedName name="gridRetailRow">#REF!</definedName>
    <definedName name="gridTargetPctRow">#REF!</definedName>
    <definedName name="gridTargetUnitsRow">#REF!</definedName>
    <definedName name="HANGER">[2]hangers!$B$3:$B$42</definedName>
    <definedName name="hanger2">[2]hangers!$G$3:$G$42</definedName>
    <definedName name="Home_Décor">#REF!</definedName>
    <definedName name="Home_Décor.">#REF!</definedName>
    <definedName name="INITIALBUY">'[13]X-LIST'!$G$2:$G$7</definedName>
    <definedName name="KD">[8]Sheet1!$DS$2:$DS$2</definedName>
    <definedName name="Kids_Bath">#REF!</definedName>
    <definedName name="Kids_or_Teen">#REF!</definedName>
    <definedName name="LGT">#REF!</definedName>
    <definedName name="LicensedProduct_Range">[5]Mapping!$AF$2:$AF$3</definedName>
    <definedName name="LIFESTYLE">'[13]X-LIST'!$C$2:$C$7</definedName>
    <definedName name="Lighting_or_Candleholders">#REF!</definedName>
    <definedName name="loctype">'[2]other data'!$BN$2:$BN$6</definedName>
    <definedName name="M">[8]Sheet1!$EA$2:$EA$3</definedName>
    <definedName name="Mattress_Pads_Full_Queen_King">#REF!</definedName>
    <definedName name="Mattress_Pads_Twin">#REF!</definedName>
    <definedName name="Mattress_Toppers_Full_Queen_King">#REF!</definedName>
    <definedName name="Mattress_Toppers_Twin">#REF!</definedName>
    <definedName name="Non_Down_Comforters_Full_Queen_King">#REF!</definedName>
    <definedName name="Non_Down_Comforters_Twin">#REF!</definedName>
    <definedName name="NumberOfGroups">12</definedName>
    <definedName name="Ocol">#REF!</definedName>
    <definedName name="ORDERTYPE">'[2]other data'!$AN$2:$AN$6</definedName>
    <definedName name="OTB">'[2]other data'!$R$2:$R$14</definedName>
    <definedName name="Outdoor">#REF!</definedName>
    <definedName name="OwnedCol">#REF!</definedName>
    <definedName name="PACK">[8]Sheet1!$EE$2:$EE$3</definedName>
    <definedName name="PackageType">'[7]1-Import Product Data Sheet'!$L$102:$L$131</definedName>
    <definedName name="PackCol">#REF!</definedName>
    <definedName name="PDQList">'[7]1-Import Product Data Sheet'!$AR$1:$AR$24</definedName>
    <definedName name="PET">#REF!</definedName>
    <definedName name="Pet_Care">#REF!</definedName>
    <definedName name="PETB">#REF!</definedName>
    <definedName name="Pillow_Shams">#REF!</definedName>
    <definedName name="Pillowcases">#REF!</definedName>
    <definedName name="po_type">'[2]other data'!$AU$2:$AU$11</definedName>
    <definedName name="PORT_IFF">[14]a!$A$10:$B$35</definedName>
    <definedName name="PortSeq">'[7]1-Import Product Data Sheet'!$U$2</definedName>
    <definedName name="PortSeqLCL">#REF!</definedName>
    <definedName name="POtype">#REF!</definedName>
    <definedName name="Preticketed_Range">[5]Mapping!$H$2:$H$3</definedName>
    <definedName name="PrevBuy">'[7]1-Import Product Data Sheet'!$AR$26:$AR$27</definedName>
    <definedName name="Prints">#REF!</definedName>
    <definedName name="ProfileDesc">#REF!</definedName>
    <definedName name="QSFOB">[15]Q1!$C$38</definedName>
    <definedName name="Quilts">#REF!</definedName>
    <definedName name="RateSeq">'[7]1-Import Product Data Sheet'!$X$2</definedName>
    <definedName name="retailAK_O_YN_Range">[5]Mapping!$AV$2:$AV$3</definedName>
    <definedName name="retailCA_O_YN_Range">[5]Mapping!$AZ$2:$AZ$3</definedName>
    <definedName name="retailHA_O_YN_Range">[5]Mapping!$BB$2:$BB$3</definedName>
    <definedName name="retailPR_O_YN_Range">[5]Mapping!$AX$2:$AX$3</definedName>
    <definedName name="retailPR_o_YN_Rangee">[12]Mapping!$AL$2:$AL$3</definedName>
    <definedName name="retailUS_O_YN_Range">[5]Mapping!$AT$2:$AT$3</definedName>
    <definedName name="runnum">'[2]other data'!$BI$2:$BI$18</definedName>
    <definedName name="scalenum">'[2]other data'!$BG$2:$BG$18</definedName>
    <definedName name="Seasonal">#REF!</definedName>
    <definedName name="SellUnits_Range">[5]Mapping!$D$2:$D$53</definedName>
    <definedName name="Sheets_Full_Queen_King">#REF!</definedName>
    <definedName name="Sheets_Twin">#REF!</definedName>
    <definedName name="SHET">#REF!</definedName>
    <definedName name="Shower_Curtains">#REF!</definedName>
    <definedName name="size1">#REF!</definedName>
    <definedName name="size1a">#REF!</definedName>
    <definedName name="Slipcovers_Chair_Pads">#REF!</definedName>
    <definedName name="Slipcovers_Chair_Pads.">#REF!</definedName>
    <definedName name="SPECIAL">[2]comments!$B$3:$B$54</definedName>
    <definedName name="ssn_code">'[2]other data'!$AQ$2:$AQ$110</definedName>
    <definedName name="ssn_phase">'[2]other data'!$AS$2:$AS$83</definedName>
    <definedName name="StoreCount">#REF!</definedName>
    <definedName name="StoreGrid0">#REF!</definedName>
    <definedName name="suggestedMessage_Range">[5]Mapping!$BF$2:$BF$3</definedName>
    <definedName name="SUPPLIER">'[2]vendor info'!$A$4:$A$400</definedName>
    <definedName name="TargetCol">#REF!</definedName>
    <definedName name="TBJ">'[2]other data'!$AK$2:$AK$10</definedName>
    <definedName name="TERMS">'[2]other data'!$P$2:$P$7</definedName>
    <definedName name="TICKET">[2]tickets!$B$3:$B$27</definedName>
    <definedName name="ticket2">[2]tickets!$G$3:$G$27</definedName>
    <definedName name="TotalCostValue">#REF!</definedName>
    <definedName name="TotalMarkup">#REF!</definedName>
    <definedName name="TotalRetailValue">#REF!</definedName>
    <definedName name="TotalUnits">#REF!</definedName>
    <definedName name="totalUnitsCol">#REF!</definedName>
    <definedName name="Towels_Bath_Sheets">#REF!</definedName>
    <definedName name="UDA3A">'[2]other data'!$AY$2:$AY$4</definedName>
    <definedName name="UDA3B">'[2]other data'!$AZ$2:$AZ$6</definedName>
    <definedName name="UNIT">[8]Sheet1!$EF$2:$EF$3</definedName>
    <definedName name="upc">'[2]other data'!$AH$2:$AH$10</definedName>
    <definedName name="UPC1A">'[2]other data'!$BD$2:$BD$5</definedName>
    <definedName name="UPC2A">'[2]other data'!$BF$2:$BF$5</definedName>
    <definedName name="User1Col">#REF!</definedName>
    <definedName name="User3Col">#REF!</definedName>
    <definedName name="WAREHOUSE">'[2]other data'!$BL$2:$BL$24</definedName>
    <definedName name="WIN">#REF!</definedName>
    <definedName name="Window_Treatments_Hardware_Accessories">#REF!</definedName>
    <definedName name="Window_Treatments_Hardware_Accessories.">#REF!</definedName>
    <definedName name="wood">[8]Sheet1!$EG$2:$EG$3</definedName>
    <definedName name="World1">[6]Lists!$H$6:$H$29</definedName>
    <definedName name="YN">'[16]Page 1 Sales and Forecast'!$AA$2:$AA$3</definedName>
    <definedName name="YNE">'[2]other data'!$BB$2:$BB$5</definedName>
    <definedName name="YNES">'[2]other data'!$BR$2:$BR$6</definedName>
    <definedName name="YOUT">#REF!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B246" i="1" l="1"/>
  <c r="AU246" i="1"/>
  <c r="AR246" i="1"/>
  <c r="AP246" i="1"/>
  <c r="AN246" i="1"/>
  <c r="AL246" i="1"/>
  <c r="AI246" i="1"/>
  <c r="AF246" i="1"/>
  <c r="AJ246" i="1" s="1"/>
  <c r="AD246" i="1"/>
  <c r="AB246" i="1"/>
  <c r="BB245" i="1"/>
  <c r="AU245" i="1"/>
  <c r="AR245" i="1"/>
  <c r="AP245" i="1"/>
  <c r="AN245" i="1"/>
  <c r="AL245" i="1"/>
  <c r="AI245" i="1"/>
  <c r="AD245" i="1"/>
  <c r="AF245" i="1" s="1"/>
  <c r="AB245" i="1"/>
  <c r="BB244" i="1"/>
  <c r="AU244" i="1"/>
  <c r="AR244" i="1"/>
  <c r="AP244" i="1"/>
  <c r="AN244" i="1"/>
  <c r="AL244" i="1"/>
  <c r="AI244" i="1"/>
  <c r="AB244" i="1"/>
  <c r="AD244" i="1" s="1"/>
  <c r="AF244" i="1" s="1"/>
  <c r="AJ244" i="1" s="1"/>
  <c r="BB243" i="1"/>
  <c r="AU243" i="1"/>
  <c r="AR243" i="1"/>
  <c r="AP243" i="1"/>
  <c r="AN243" i="1"/>
  <c r="AL243" i="1"/>
  <c r="AI243" i="1"/>
  <c r="AF243" i="1"/>
  <c r="AJ243" i="1" s="1"/>
  <c r="AD243" i="1"/>
  <c r="AB243" i="1"/>
  <c r="BB242" i="1"/>
  <c r="AU242" i="1"/>
  <c r="AR242" i="1"/>
  <c r="AP242" i="1"/>
  <c r="AN242" i="1"/>
  <c r="AL242" i="1"/>
  <c r="AI242" i="1"/>
  <c r="AB242" i="1"/>
  <c r="AD242" i="1" s="1"/>
  <c r="AF242" i="1" s="1"/>
  <c r="AJ242" i="1" s="1"/>
  <c r="BB241" i="1"/>
  <c r="AU241" i="1"/>
  <c r="AR241" i="1"/>
  <c r="AP241" i="1"/>
  <c r="AN241" i="1"/>
  <c r="AL241" i="1"/>
  <c r="AI241" i="1"/>
  <c r="AD241" i="1"/>
  <c r="AF241" i="1" s="1"/>
  <c r="AJ241" i="1" s="1"/>
  <c r="AB241" i="1"/>
  <c r="BB240" i="1"/>
  <c r="AU240" i="1"/>
  <c r="AR240" i="1"/>
  <c r="AP240" i="1"/>
  <c r="AN240" i="1"/>
  <c r="AL240" i="1"/>
  <c r="AI240" i="1"/>
  <c r="AB240" i="1"/>
  <c r="AD240" i="1" s="1"/>
  <c r="AF240" i="1" s="1"/>
  <c r="BB239" i="1"/>
  <c r="AU239" i="1"/>
  <c r="AR239" i="1"/>
  <c r="AP239" i="1"/>
  <c r="AN239" i="1"/>
  <c r="AL239" i="1"/>
  <c r="AI239" i="1"/>
  <c r="AF239" i="1"/>
  <c r="AD239" i="1"/>
  <c r="AB239" i="1"/>
  <c r="BB238" i="1"/>
  <c r="AU238" i="1"/>
  <c r="AR238" i="1"/>
  <c r="AP238" i="1"/>
  <c r="AN238" i="1"/>
  <c r="AV238" i="1" s="1"/>
  <c r="AL238" i="1"/>
  <c r="AI238" i="1"/>
  <c r="AD238" i="1"/>
  <c r="AF238" i="1" s="1"/>
  <c r="AJ238" i="1" s="1"/>
  <c r="AB238" i="1"/>
  <c r="BB237" i="1"/>
  <c r="AU237" i="1"/>
  <c r="AR237" i="1"/>
  <c r="AP237" i="1"/>
  <c r="AN237" i="1"/>
  <c r="AL237" i="1"/>
  <c r="AI237" i="1"/>
  <c r="AD237" i="1"/>
  <c r="AF237" i="1" s="1"/>
  <c r="AB237" i="1"/>
  <c r="BB236" i="1"/>
  <c r="AU236" i="1"/>
  <c r="AR236" i="1"/>
  <c r="AP236" i="1"/>
  <c r="AN236" i="1"/>
  <c r="AL236" i="1"/>
  <c r="AI236" i="1"/>
  <c r="AB236" i="1"/>
  <c r="AD236" i="1" s="1"/>
  <c r="AF236" i="1" s="1"/>
  <c r="BB235" i="1"/>
  <c r="AU235" i="1"/>
  <c r="AR235" i="1"/>
  <c r="AP235" i="1"/>
  <c r="AN235" i="1"/>
  <c r="AL235" i="1"/>
  <c r="AI235" i="1"/>
  <c r="AB235" i="1"/>
  <c r="AD235" i="1" s="1"/>
  <c r="AF235" i="1" s="1"/>
  <c r="AJ235" i="1" s="1"/>
  <c r="BB234" i="1"/>
  <c r="AU234" i="1"/>
  <c r="AR234" i="1"/>
  <c r="AP234" i="1"/>
  <c r="AN234" i="1"/>
  <c r="AL234" i="1"/>
  <c r="AI234" i="1"/>
  <c r="AF234" i="1"/>
  <c r="AJ234" i="1" s="1"/>
  <c r="AD234" i="1"/>
  <c r="AB234" i="1"/>
  <c r="BB233" i="1"/>
  <c r="AU233" i="1"/>
  <c r="AR233" i="1"/>
  <c r="AP233" i="1"/>
  <c r="AN233" i="1"/>
  <c r="AL233" i="1"/>
  <c r="AV233" i="1" s="1"/>
  <c r="AI233" i="1"/>
  <c r="AB233" i="1"/>
  <c r="AD233" i="1" s="1"/>
  <c r="AF233" i="1" s="1"/>
  <c r="BB232" i="1"/>
  <c r="AU232" i="1"/>
  <c r="AR232" i="1"/>
  <c r="AP232" i="1"/>
  <c r="AN232" i="1"/>
  <c r="AL232" i="1"/>
  <c r="AI232" i="1"/>
  <c r="AB232" i="1"/>
  <c r="AD232" i="1" s="1"/>
  <c r="AF232" i="1" s="1"/>
  <c r="BB231" i="1"/>
  <c r="AU231" i="1"/>
  <c r="AR231" i="1"/>
  <c r="AP231" i="1"/>
  <c r="AN231" i="1"/>
  <c r="AL231" i="1"/>
  <c r="AI231" i="1"/>
  <c r="AB231" i="1"/>
  <c r="AD231" i="1" s="1"/>
  <c r="AF231" i="1" s="1"/>
  <c r="BB230" i="1"/>
  <c r="AU230" i="1"/>
  <c r="AR230" i="1"/>
  <c r="AP230" i="1"/>
  <c r="AN230" i="1"/>
  <c r="AL230" i="1"/>
  <c r="AI230" i="1"/>
  <c r="AD230" i="1"/>
  <c r="AF230" i="1" s="1"/>
  <c r="AJ230" i="1" s="1"/>
  <c r="AB230" i="1"/>
  <c r="BB229" i="1"/>
  <c r="AU229" i="1"/>
  <c r="AR229" i="1"/>
  <c r="AP229" i="1"/>
  <c r="AN229" i="1"/>
  <c r="AL229" i="1"/>
  <c r="AJ229" i="1"/>
  <c r="AI229" i="1"/>
  <c r="AD229" i="1"/>
  <c r="AF229" i="1" s="1"/>
  <c r="AB229" i="1"/>
  <c r="BB228" i="1"/>
  <c r="AU228" i="1"/>
  <c r="AR228" i="1"/>
  <c r="AP228" i="1"/>
  <c r="AN228" i="1"/>
  <c r="AL228" i="1"/>
  <c r="AI228" i="1"/>
  <c r="AB228" i="1"/>
  <c r="AD228" i="1" s="1"/>
  <c r="AF228" i="1" s="1"/>
  <c r="AJ228" i="1" s="1"/>
  <c r="BB227" i="1"/>
  <c r="AU227" i="1"/>
  <c r="AR227" i="1"/>
  <c r="AP227" i="1"/>
  <c r="AN227" i="1"/>
  <c r="AL227" i="1"/>
  <c r="AI227" i="1"/>
  <c r="AF227" i="1"/>
  <c r="AJ227" i="1" s="1"/>
  <c r="AD227" i="1"/>
  <c r="AB227" i="1"/>
  <c r="BB226" i="1"/>
  <c r="AU226" i="1"/>
  <c r="AR226" i="1"/>
  <c r="AP226" i="1"/>
  <c r="AN226" i="1"/>
  <c r="AL226" i="1"/>
  <c r="AV226" i="1" s="1"/>
  <c r="AI226" i="1"/>
  <c r="AB226" i="1"/>
  <c r="AD226" i="1" s="1"/>
  <c r="AF226" i="1" s="1"/>
  <c r="AJ226" i="1" s="1"/>
  <c r="BB225" i="1"/>
  <c r="AU225" i="1"/>
  <c r="AR225" i="1"/>
  <c r="AP225" i="1"/>
  <c r="AN225" i="1"/>
  <c r="AL225" i="1"/>
  <c r="AI225" i="1"/>
  <c r="AB225" i="1"/>
  <c r="AD225" i="1" s="1"/>
  <c r="AF225" i="1" s="1"/>
  <c r="BB224" i="1"/>
  <c r="AU224" i="1"/>
  <c r="AR224" i="1"/>
  <c r="AP224" i="1"/>
  <c r="AN224" i="1"/>
  <c r="AL224" i="1"/>
  <c r="AI224" i="1"/>
  <c r="AB224" i="1"/>
  <c r="AD224" i="1" s="1"/>
  <c r="AF224" i="1" s="1"/>
  <c r="BB223" i="1"/>
  <c r="AU223" i="1"/>
  <c r="AR223" i="1"/>
  <c r="AP223" i="1"/>
  <c r="AN223" i="1"/>
  <c r="AL223" i="1"/>
  <c r="AI223" i="1"/>
  <c r="AB223" i="1"/>
  <c r="AD223" i="1" s="1"/>
  <c r="AF223" i="1" s="1"/>
  <c r="BB222" i="1"/>
  <c r="AU222" i="1"/>
  <c r="AR222" i="1"/>
  <c r="AP222" i="1"/>
  <c r="AN222" i="1"/>
  <c r="AV222" i="1" s="1"/>
  <c r="AL222" i="1"/>
  <c r="AI222" i="1"/>
  <c r="AB222" i="1"/>
  <c r="AD222" i="1" s="1"/>
  <c r="AF222" i="1" s="1"/>
  <c r="AJ222" i="1" s="1"/>
  <c r="BB221" i="1"/>
  <c r="AU221" i="1"/>
  <c r="AR221" i="1"/>
  <c r="AP221" i="1"/>
  <c r="AN221" i="1"/>
  <c r="AL221" i="1"/>
  <c r="AI221" i="1"/>
  <c r="AD221" i="1"/>
  <c r="AF221" i="1" s="1"/>
  <c r="AJ221" i="1" s="1"/>
  <c r="AB221" i="1"/>
  <c r="BB220" i="1"/>
  <c r="AU220" i="1"/>
  <c r="AR220" i="1"/>
  <c r="AP220" i="1"/>
  <c r="AN220" i="1"/>
  <c r="AL220" i="1"/>
  <c r="AI220" i="1"/>
  <c r="AB220" i="1"/>
  <c r="AD220" i="1" s="1"/>
  <c r="AF220" i="1" s="1"/>
  <c r="BB219" i="1"/>
  <c r="AU219" i="1"/>
  <c r="AR219" i="1"/>
  <c r="AP219" i="1"/>
  <c r="AN219" i="1"/>
  <c r="AL219" i="1"/>
  <c r="AI219" i="1"/>
  <c r="AF219" i="1"/>
  <c r="AB219" i="1"/>
  <c r="AD219" i="1" s="1"/>
  <c r="BB218" i="1"/>
  <c r="AU218" i="1"/>
  <c r="AR218" i="1"/>
  <c r="AP218" i="1"/>
  <c r="AN218" i="1"/>
  <c r="AL218" i="1"/>
  <c r="AI218" i="1"/>
  <c r="AD218" i="1"/>
  <c r="AF218" i="1" s="1"/>
  <c r="AB218" i="1"/>
  <c r="BB217" i="1"/>
  <c r="AU217" i="1"/>
  <c r="AR217" i="1"/>
  <c r="AP217" i="1"/>
  <c r="AN217" i="1"/>
  <c r="AL217" i="1"/>
  <c r="AI217" i="1"/>
  <c r="AD217" i="1"/>
  <c r="AF217" i="1" s="1"/>
  <c r="AJ217" i="1" s="1"/>
  <c r="AB217" i="1"/>
  <c r="BB216" i="1"/>
  <c r="AU216" i="1"/>
  <c r="AR216" i="1"/>
  <c r="AP216" i="1"/>
  <c r="AN216" i="1"/>
  <c r="AL216" i="1"/>
  <c r="AJ216" i="1"/>
  <c r="AI216" i="1"/>
  <c r="AB216" i="1"/>
  <c r="AD216" i="1" s="1"/>
  <c r="AF216" i="1" s="1"/>
  <c r="BB215" i="1"/>
  <c r="AU215" i="1"/>
  <c r="AR215" i="1"/>
  <c r="AP215" i="1"/>
  <c r="AN215" i="1"/>
  <c r="AL215" i="1"/>
  <c r="AI215" i="1"/>
  <c r="AF215" i="1"/>
  <c r="AB215" i="1"/>
  <c r="AD215" i="1" s="1"/>
  <c r="BB214" i="1"/>
  <c r="AU214" i="1"/>
  <c r="AR214" i="1"/>
  <c r="AP214" i="1"/>
  <c r="AN214" i="1"/>
  <c r="AV214" i="1" s="1"/>
  <c r="AL214" i="1"/>
  <c r="AI214" i="1"/>
  <c r="AB214" i="1"/>
  <c r="AD214" i="1" s="1"/>
  <c r="AF214" i="1" s="1"/>
  <c r="AJ214" i="1" s="1"/>
  <c r="BB213" i="1"/>
  <c r="AU213" i="1"/>
  <c r="AR213" i="1"/>
  <c r="AP213" i="1"/>
  <c r="AN213" i="1"/>
  <c r="AL213" i="1"/>
  <c r="AI213" i="1"/>
  <c r="AD213" i="1"/>
  <c r="AF213" i="1" s="1"/>
  <c r="AJ213" i="1" s="1"/>
  <c r="AB213" i="1"/>
  <c r="BB212" i="1"/>
  <c r="AU212" i="1"/>
  <c r="AR212" i="1"/>
  <c r="AP212" i="1"/>
  <c r="AN212" i="1"/>
  <c r="AL212" i="1"/>
  <c r="AI212" i="1"/>
  <c r="AB212" i="1"/>
  <c r="AD212" i="1" s="1"/>
  <c r="AF212" i="1" s="1"/>
  <c r="BB211" i="1"/>
  <c r="AU211" i="1"/>
  <c r="AR211" i="1"/>
  <c r="AP211" i="1"/>
  <c r="AN211" i="1"/>
  <c r="AL211" i="1"/>
  <c r="AI211" i="1"/>
  <c r="AF211" i="1"/>
  <c r="AB211" i="1"/>
  <c r="AD211" i="1" s="1"/>
  <c r="BB210" i="1"/>
  <c r="AU210" i="1"/>
  <c r="AR210" i="1"/>
  <c r="AP210" i="1"/>
  <c r="AN210" i="1"/>
  <c r="AL210" i="1"/>
  <c r="AI210" i="1"/>
  <c r="AD210" i="1"/>
  <c r="AF210" i="1" s="1"/>
  <c r="AB210" i="1"/>
  <c r="BB209" i="1"/>
  <c r="AU209" i="1"/>
  <c r="AR209" i="1"/>
  <c r="AP209" i="1"/>
  <c r="AN209" i="1"/>
  <c r="AL209" i="1"/>
  <c r="AI209" i="1"/>
  <c r="AD209" i="1"/>
  <c r="AF209" i="1" s="1"/>
  <c r="AJ209" i="1" s="1"/>
  <c r="AB209" i="1"/>
  <c r="BB208" i="1"/>
  <c r="AU208" i="1"/>
  <c r="AR208" i="1"/>
  <c r="AP208" i="1"/>
  <c r="AN208" i="1"/>
  <c r="AL208" i="1"/>
  <c r="AJ208" i="1"/>
  <c r="AI208" i="1"/>
  <c r="AB208" i="1"/>
  <c r="AD208" i="1" s="1"/>
  <c r="AF208" i="1" s="1"/>
  <c r="BB207" i="1"/>
  <c r="AU207" i="1"/>
  <c r="AR207" i="1"/>
  <c r="AP207" i="1"/>
  <c r="AN207" i="1"/>
  <c r="AL207" i="1"/>
  <c r="AI207" i="1"/>
  <c r="AF207" i="1"/>
  <c r="AB207" i="1"/>
  <c r="AD207" i="1" s="1"/>
  <c r="BB206" i="1"/>
  <c r="AU206" i="1"/>
  <c r="AR206" i="1"/>
  <c r="AP206" i="1"/>
  <c r="AN206" i="1"/>
  <c r="AV206" i="1" s="1"/>
  <c r="AL206" i="1"/>
  <c r="AI206" i="1"/>
  <c r="AB206" i="1"/>
  <c r="AD206" i="1" s="1"/>
  <c r="AF206" i="1" s="1"/>
  <c r="AJ206" i="1" s="1"/>
  <c r="BB205" i="1"/>
  <c r="AU205" i="1"/>
  <c r="AR205" i="1"/>
  <c r="AP205" i="1"/>
  <c r="AN205" i="1"/>
  <c r="AL205" i="1"/>
  <c r="AI205" i="1"/>
  <c r="AD205" i="1"/>
  <c r="AF205" i="1" s="1"/>
  <c r="AJ205" i="1" s="1"/>
  <c r="AB205" i="1"/>
  <c r="BB204" i="1"/>
  <c r="AU204" i="1"/>
  <c r="AR204" i="1"/>
  <c r="AP204" i="1"/>
  <c r="AN204" i="1"/>
  <c r="AL204" i="1"/>
  <c r="AI204" i="1"/>
  <c r="AB204" i="1"/>
  <c r="AD204" i="1" s="1"/>
  <c r="AF204" i="1" s="1"/>
  <c r="BB203" i="1"/>
  <c r="AU203" i="1"/>
  <c r="AR203" i="1"/>
  <c r="AP203" i="1"/>
  <c r="AN203" i="1"/>
  <c r="AL203" i="1"/>
  <c r="AI203" i="1"/>
  <c r="AF203" i="1"/>
  <c r="AB203" i="1"/>
  <c r="AD203" i="1" s="1"/>
  <c r="BB202" i="1"/>
  <c r="AU202" i="1"/>
  <c r="AR202" i="1"/>
  <c r="AP202" i="1"/>
  <c r="AN202" i="1"/>
  <c r="AL202" i="1"/>
  <c r="AI202" i="1"/>
  <c r="AD202" i="1"/>
  <c r="AF202" i="1" s="1"/>
  <c r="AB202" i="1"/>
  <c r="BB201" i="1"/>
  <c r="AU201" i="1"/>
  <c r="AR201" i="1"/>
  <c r="AP201" i="1"/>
  <c r="AN201" i="1"/>
  <c r="AL201" i="1"/>
  <c r="AI201" i="1"/>
  <c r="AD201" i="1"/>
  <c r="AF201" i="1" s="1"/>
  <c r="AJ201" i="1" s="1"/>
  <c r="AB201" i="1"/>
  <c r="BB200" i="1"/>
  <c r="AU200" i="1"/>
  <c r="AR200" i="1"/>
  <c r="AP200" i="1"/>
  <c r="AN200" i="1"/>
  <c r="AL200" i="1"/>
  <c r="AJ200" i="1"/>
  <c r="AI200" i="1"/>
  <c r="AD200" i="1"/>
  <c r="AF200" i="1" s="1"/>
  <c r="AB200" i="1"/>
  <c r="BB199" i="1"/>
  <c r="AU199" i="1"/>
  <c r="AR199" i="1"/>
  <c r="AP199" i="1"/>
  <c r="AN199" i="1"/>
  <c r="AV199" i="1" s="1"/>
  <c r="AL199" i="1"/>
  <c r="AI199" i="1"/>
  <c r="AB199" i="1"/>
  <c r="AD199" i="1" s="1"/>
  <c r="AF199" i="1" s="1"/>
  <c r="BB198" i="1"/>
  <c r="AU198" i="1"/>
  <c r="AR198" i="1"/>
  <c r="AP198" i="1"/>
  <c r="AN198" i="1"/>
  <c r="AV198" i="1" s="1"/>
  <c r="AL198" i="1"/>
  <c r="AI198" i="1"/>
  <c r="AB198" i="1"/>
  <c r="AD198" i="1" s="1"/>
  <c r="AF198" i="1" s="1"/>
  <c r="AJ198" i="1" s="1"/>
  <c r="BB197" i="1"/>
  <c r="AU197" i="1"/>
  <c r="AR197" i="1"/>
  <c r="AP197" i="1"/>
  <c r="AN197" i="1"/>
  <c r="AL197" i="1"/>
  <c r="AI197" i="1"/>
  <c r="AD197" i="1"/>
  <c r="AF197" i="1" s="1"/>
  <c r="AB197" i="1"/>
  <c r="BB196" i="1"/>
  <c r="AU196" i="1"/>
  <c r="AR196" i="1"/>
  <c r="AP196" i="1"/>
  <c r="AN196" i="1"/>
  <c r="AL196" i="1"/>
  <c r="AV196" i="1" s="1"/>
  <c r="AI196" i="1"/>
  <c r="AB196" i="1"/>
  <c r="AD196" i="1" s="1"/>
  <c r="AF196" i="1" s="1"/>
  <c r="BB195" i="1"/>
  <c r="AU195" i="1"/>
  <c r="AR195" i="1"/>
  <c r="AP195" i="1"/>
  <c r="AN195" i="1"/>
  <c r="AL195" i="1"/>
  <c r="AI195" i="1"/>
  <c r="AB195" i="1"/>
  <c r="AD195" i="1" s="1"/>
  <c r="AF195" i="1" s="1"/>
  <c r="AJ195" i="1" s="1"/>
  <c r="BB194" i="1"/>
  <c r="AU194" i="1"/>
  <c r="AR194" i="1"/>
  <c r="AP194" i="1"/>
  <c r="AN194" i="1"/>
  <c r="AV194" i="1" s="1"/>
  <c r="AL194" i="1"/>
  <c r="AI194" i="1"/>
  <c r="AB194" i="1"/>
  <c r="AD194" i="1" s="1"/>
  <c r="AF194" i="1" s="1"/>
  <c r="AJ194" i="1" s="1"/>
  <c r="BB193" i="1"/>
  <c r="AU193" i="1"/>
  <c r="AR193" i="1"/>
  <c r="AP193" i="1"/>
  <c r="AN193" i="1"/>
  <c r="AL193" i="1"/>
  <c r="AI193" i="1"/>
  <c r="AB193" i="1"/>
  <c r="AD193" i="1" s="1"/>
  <c r="AF193" i="1" s="1"/>
  <c r="BB192" i="1"/>
  <c r="AU192" i="1"/>
  <c r="AR192" i="1"/>
  <c r="AP192" i="1"/>
  <c r="AN192" i="1"/>
  <c r="AL192" i="1"/>
  <c r="AI192" i="1"/>
  <c r="AB192" i="1"/>
  <c r="AD192" i="1" s="1"/>
  <c r="AF192" i="1" s="1"/>
  <c r="AJ192" i="1" s="1"/>
  <c r="BB191" i="1"/>
  <c r="AU191" i="1"/>
  <c r="AR191" i="1"/>
  <c r="AP191" i="1"/>
  <c r="AN191" i="1"/>
  <c r="AL191" i="1"/>
  <c r="AI191" i="1"/>
  <c r="AD191" i="1"/>
  <c r="AF191" i="1" s="1"/>
  <c r="AJ191" i="1" s="1"/>
  <c r="AB191" i="1"/>
  <c r="BB190" i="1"/>
  <c r="AU190" i="1"/>
  <c r="AR190" i="1"/>
  <c r="AP190" i="1"/>
  <c r="AN190" i="1"/>
  <c r="AL190" i="1"/>
  <c r="AI190" i="1"/>
  <c r="AB190" i="1"/>
  <c r="AD190" i="1" s="1"/>
  <c r="AF190" i="1" s="1"/>
  <c r="BB189" i="1"/>
  <c r="AU189" i="1"/>
  <c r="AR189" i="1"/>
  <c r="AP189" i="1"/>
  <c r="AN189" i="1"/>
  <c r="AL189" i="1"/>
  <c r="AI189" i="1"/>
  <c r="AD189" i="1"/>
  <c r="AF189" i="1" s="1"/>
  <c r="AB189" i="1"/>
  <c r="BB188" i="1"/>
  <c r="AU188" i="1"/>
  <c r="AR188" i="1"/>
  <c r="AP188" i="1"/>
  <c r="AN188" i="1"/>
  <c r="AL188" i="1"/>
  <c r="AI188" i="1"/>
  <c r="AB188" i="1"/>
  <c r="AD188" i="1" s="1"/>
  <c r="AF188" i="1" s="1"/>
  <c r="BB187" i="1"/>
  <c r="AU187" i="1"/>
  <c r="AR187" i="1"/>
  <c r="AP187" i="1"/>
  <c r="AN187" i="1"/>
  <c r="AL187" i="1"/>
  <c r="AV187" i="1" s="1"/>
  <c r="AI187" i="1"/>
  <c r="AD187" i="1"/>
  <c r="AF187" i="1" s="1"/>
  <c r="AB187" i="1"/>
  <c r="BB186" i="1"/>
  <c r="AU186" i="1"/>
  <c r="AR186" i="1"/>
  <c r="AP186" i="1"/>
  <c r="AN186" i="1"/>
  <c r="AV186" i="1" s="1"/>
  <c r="AL186" i="1"/>
  <c r="AI186" i="1"/>
  <c r="AB186" i="1"/>
  <c r="AD186" i="1" s="1"/>
  <c r="AF186" i="1" s="1"/>
  <c r="BB185" i="1"/>
  <c r="AU185" i="1"/>
  <c r="AR185" i="1"/>
  <c r="AP185" i="1"/>
  <c r="AN185" i="1"/>
  <c r="AL185" i="1"/>
  <c r="AI185" i="1"/>
  <c r="AB185" i="1"/>
  <c r="AD185" i="1" s="1"/>
  <c r="AF185" i="1" s="1"/>
  <c r="BB184" i="1"/>
  <c r="AU184" i="1"/>
  <c r="AR184" i="1"/>
  <c r="AP184" i="1"/>
  <c r="AN184" i="1"/>
  <c r="AL184" i="1"/>
  <c r="AI184" i="1"/>
  <c r="AB184" i="1"/>
  <c r="AD184" i="1" s="1"/>
  <c r="AF184" i="1" s="1"/>
  <c r="AJ184" i="1" s="1"/>
  <c r="BB183" i="1"/>
  <c r="AU183" i="1"/>
  <c r="AR183" i="1"/>
  <c r="AP183" i="1"/>
  <c r="AN183" i="1"/>
  <c r="AL183" i="1"/>
  <c r="AI183" i="1"/>
  <c r="AD183" i="1"/>
  <c r="AF183" i="1" s="1"/>
  <c r="AJ183" i="1" s="1"/>
  <c r="AB183" i="1"/>
  <c r="BB182" i="1"/>
  <c r="AU182" i="1"/>
  <c r="AR182" i="1"/>
  <c r="AP182" i="1"/>
  <c r="AN182" i="1"/>
  <c r="AL182" i="1"/>
  <c r="AI182" i="1"/>
  <c r="AB182" i="1"/>
  <c r="AD182" i="1" s="1"/>
  <c r="AF182" i="1" s="1"/>
  <c r="BB181" i="1"/>
  <c r="AU181" i="1"/>
  <c r="AR181" i="1"/>
  <c r="AP181" i="1"/>
  <c r="AN181" i="1"/>
  <c r="AL181" i="1"/>
  <c r="AI181" i="1"/>
  <c r="AD181" i="1"/>
  <c r="AF181" i="1" s="1"/>
  <c r="AB181" i="1"/>
  <c r="BB180" i="1"/>
  <c r="AU180" i="1"/>
  <c r="AR180" i="1"/>
  <c r="AP180" i="1"/>
  <c r="AN180" i="1"/>
  <c r="AL180" i="1"/>
  <c r="AI180" i="1"/>
  <c r="AB180" i="1"/>
  <c r="AD180" i="1" s="1"/>
  <c r="AF180" i="1" s="1"/>
  <c r="AJ180" i="1" s="1"/>
  <c r="BB179" i="1"/>
  <c r="AU179" i="1"/>
  <c r="AR179" i="1"/>
  <c r="AP179" i="1"/>
  <c r="AN179" i="1"/>
  <c r="AL179" i="1"/>
  <c r="AI179" i="1"/>
  <c r="AB179" i="1"/>
  <c r="AD179" i="1" s="1"/>
  <c r="AF179" i="1" s="1"/>
  <c r="BB178" i="1"/>
  <c r="AU178" i="1"/>
  <c r="AR178" i="1"/>
  <c r="AP178" i="1"/>
  <c r="AN178" i="1"/>
  <c r="AL178" i="1"/>
  <c r="AI178" i="1"/>
  <c r="AB178" i="1"/>
  <c r="AD178" i="1" s="1"/>
  <c r="AF178" i="1" s="1"/>
  <c r="AJ178" i="1" s="1"/>
  <c r="BB177" i="1"/>
  <c r="AU177" i="1"/>
  <c r="AR177" i="1"/>
  <c r="AP177" i="1"/>
  <c r="AN177" i="1"/>
  <c r="AL177" i="1"/>
  <c r="AI177" i="1"/>
  <c r="AD177" i="1"/>
  <c r="AF177" i="1" s="1"/>
  <c r="AJ177" i="1" s="1"/>
  <c r="AB177" i="1"/>
  <c r="BB176" i="1"/>
  <c r="AU176" i="1"/>
  <c r="AR176" i="1"/>
  <c r="AP176" i="1"/>
  <c r="AN176" i="1"/>
  <c r="AL176" i="1"/>
  <c r="AJ176" i="1"/>
  <c r="AI176" i="1"/>
  <c r="AB176" i="1"/>
  <c r="AD176" i="1" s="1"/>
  <c r="AF176" i="1" s="1"/>
  <c r="BB175" i="1"/>
  <c r="AU175" i="1"/>
  <c r="AR175" i="1"/>
  <c r="AP175" i="1"/>
  <c r="AN175" i="1"/>
  <c r="AL175" i="1"/>
  <c r="AI175" i="1"/>
  <c r="AB175" i="1"/>
  <c r="AD175" i="1" s="1"/>
  <c r="AF175" i="1" s="1"/>
  <c r="BB174" i="1"/>
  <c r="AU174" i="1"/>
  <c r="AR174" i="1"/>
  <c r="AP174" i="1"/>
  <c r="AN174" i="1"/>
  <c r="AL174" i="1"/>
  <c r="AI174" i="1"/>
  <c r="AB174" i="1"/>
  <c r="AD174" i="1" s="1"/>
  <c r="AF174" i="1" s="1"/>
  <c r="AJ174" i="1" s="1"/>
  <c r="BB173" i="1"/>
  <c r="AU173" i="1"/>
  <c r="AR173" i="1"/>
  <c r="AP173" i="1"/>
  <c r="AN173" i="1"/>
  <c r="AL173" i="1"/>
  <c r="AI173" i="1"/>
  <c r="AD173" i="1"/>
  <c r="AF173" i="1" s="1"/>
  <c r="AJ173" i="1" s="1"/>
  <c r="AB173" i="1"/>
  <c r="BB172" i="1"/>
  <c r="AU172" i="1"/>
  <c r="AR172" i="1"/>
  <c r="AP172" i="1"/>
  <c r="AN172" i="1"/>
  <c r="AL172" i="1"/>
  <c r="AI172" i="1"/>
  <c r="AB172" i="1"/>
  <c r="AD172" i="1" s="1"/>
  <c r="AF172" i="1" s="1"/>
  <c r="BB171" i="1"/>
  <c r="AU171" i="1"/>
  <c r="AR171" i="1"/>
  <c r="AP171" i="1"/>
  <c r="AN171" i="1"/>
  <c r="AL171" i="1"/>
  <c r="AI171" i="1"/>
  <c r="AD171" i="1"/>
  <c r="AF171" i="1" s="1"/>
  <c r="AB171" i="1"/>
  <c r="BB170" i="1"/>
  <c r="AU170" i="1"/>
  <c r="AR170" i="1"/>
  <c r="AP170" i="1"/>
  <c r="AN170" i="1"/>
  <c r="AL170" i="1"/>
  <c r="AI170" i="1"/>
  <c r="AB170" i="1"/>
  <c r="AD170" i="1" s="1"/>
  <c r="AF170" i="1" s="1"/>
  <c r="BB169" i="1"/>
  <c r="AU169" i="1"/>
  <c r="AR169" i="1"/>
  <c r="AP169" i="1"/>
  <c r="AN169" i="1"/>
  <c r="AL169" i="1"/>
  <c r="AI169" i="1"/>
  <c r="AD169" i="1"/>
  <c r="AF169" i="1" s="1"/>
  <c r="AB169" i="1"/>
  <c r="BB168" i="1"/>
  <c r="AU168" i="1"/>
  <c r="AR168" i="1"/>
  <c r="AP168" i="1"/>
  <c r="AN168" i="1"/>
  <c r="AV168" i="1" s="1"/>
  <c r="AL168" i="1"/>
  <c r="AI168" i="1"/>
  <c r="AB168" i="1"/>
  <c r="AD168" i="1" s="1"/>
  <c r="AF168" i="1" s="1"/>
  <c r="BB167" i="1"/>
  <c r="AU167" i="1"/>
  <c r="AR167" i="1"/>
  <c r="AP167" i="1"/>
  <c r="AN167" i="1"/>
  <c r="AL167" i="1"/>
  <c r="AI167" i="1"/>
  <c r="AB167" i="1"/>
  <c r="AD167" i="1" s="1"/>
  <c r="AF167" i="1" s="1"/>
  <c r="AJ167" i="1" s="1"/>
  <c r="BB166" i="1"/>
  <c r="AU166" i="1"/>
  <c r="AR166" i="1"/>
  <c r="AP166" i="1"/>
  <c r="AN166" i="1"/>
  <c r="AL166" i="1"/>
  <c r="AI166" i="1"/>
  <c r="AB166" i="1"/>
  <c r="AD166" i="1" s="1"/>
  <c r="AF166" i="1" s="1"/>
  <c r="AJ166" i="1" s="1"/>
  <c r="BB165" i="1"/>
  <c r="AU165" i="1"/>
  <c r="AR165" i="1"/>
  <c r="AP165" i="1"/>
  <c r="AN165" i="1"/>
  <c r="AL165" i="1"/>
  <c r="AI165" i="1"/>
  <c r="AD165" i="1"/>
  <c r="AF165" i="1" s="1"/>
  <c r="AJ165" i="1" s="1"/>
  <c r="AB165" i="1"/>
  <c r="BB164" i="1"/>
  <c r="AU164" i="1"/>
  <c r="AR164" i="1"/>
  <c r="AP164" i="1"/>
  <c r="AN164" i="1"/>
  <c r="AL164" i="1"/>
  <c r="AI164" i="1"/>
  <c r="AB164" i="1"/>
  <c r="AD164" i="1" s="1"/>
  <c r="AF164" i="1" s="1"/>
  <c r="BB163" i="1"/>
  <c r="AU163" i="1"/>
  <c r="AR163" i="1"/>
  <c r="AP163" i="1"/>
  <c r="AN163" i="1"/>
  <c r="AL163" i="1"/>
  <c r="AI163" i="1"/>
  <c r="AD163" i="1"/>
  <c r="AF163" i="1" s="1"/>
  <c r="AB163" i="1"/>
  <c r="BB162" i="1"/>
  <c r="AU162" i="1"/>
  <c r="AR162" i="1"/>
  <c r="AP162" i="1"/>
  <c r="AN162" i="1"/>
  <c r="AL162" i="1"/>
  <c r="AI162" i="1"/>
  <c r="AB162" i="1"/>
  <c r="AD162" i="1" s="1"/>
  <c r="AF162" i="1" s="1"/>
  <c r="BB161" i="1"/>
  <c r="AU161" i="1"/>
  <c r="AR161" i="1"/>
  <c r="AP161" i="1"/>
  <c r="AN161" i="1"/>
  <c r="AL161" i="1"/>
  <c r="AI161" i="1"/>
  <c r="AD161" i="1"/>
  <c r="AF161" i="1" s="1"/>
  <c r="AB161" i="1"/>
  <c r="BB160" i="1"/>
  <c r="AU160" i="1"/>
  <c r="AR160" i="1"/>
  <c r="AP160" i="1"/>
  <c r="AN160" i="1"/>
  <c r="AV160" i="1" s="1"/>
  <c r="AL160" i="1"/>
  <c r="AI160" i="1"/>
  <c r="AB160" i="1"/>
  <c r="AD160" i="1" s="1"/>
  <c r="AF160" i="1" s="1"/>
  <c r="BB159" i="1"/>
  <c r="AU159" i="1"/>
  <c r="AR159" i="1"/>
  <c r="AP159" i="1"/>
  <c r="AN159" i="1"/>
  <c r="AL159" i="1"/>
  <c r="AI159" i="1"/>
  <c r="AB159" i="1"/>
  <c r="AD159" i="1" s="1"/>
  <c r="AF159" i="1" s="1"/>
  <c r="AJ159" i="1" s="1"/>
  <c r="BB158" i="1"/>
  <c r="AU158" i="1"/>
  <c r="AR158" i="1"/>
  <c r="AP158" i="1"/>
  <c r="AN158" i="1"/>
  <c r="AL158" i="1"/>
  <c r="AI158" i="1"/>
  <c r="AB158" i="1"/>
  <c r="AD158" i="1" s="1"/>
  <c r="AF158" i="1" s="1"/>
  <c r="AJ158" i="1" s="1"/>
  <c r="BB157" i="1"/>
  <c r="AU157" i="1"/>
  <c r="AR157" i="1"/>
  <c r="AP157" i="1"/>
  <c r="AN157" i="1"/>
  <c r="AL157" i="1"/>
  <c r="AI157" i="1"/>
  <c r="AD157" i="1"/>
  <c r="AF157" i="1" s="1"/>
  <c r="AJ157" i="1" s="1"/>
  <c r="AB157" i="1"/>
  <c r="BB156" i="1"/>
  <c r="AU156" i="1"/>
  <c r="AR156" i="1"/>
  <c r="AP156" i="1"/>
  <c r="AN156" i="1"/>
  <c r="AL156" i="1"/>
  <c r="AI156" i="1"/>
  <c r="AB156" i="1"/>
  <c r="AD156" i="1" s="1"/>
  <c r="AF156" i="1" s="1"/>
  <c r="BB155" i="1"/>
  <c r="AU155" i="1"/>
  <c r="AR155" i="1"/>
  <c r="AP155" i="1"/>
  <c r="AN155" i="1"/>
  <c r="AL155" i="1"/>
  <c r="AI155" i="1"/>
  <c r="AD155" i="1"/>
  <c r="AF155" i="1" s="1"/>
  <c r="AB155" i="1"/>
  <c r="BB154" i="1"/>
  <c r="AU154" i="1"/>
  <c r="AR154" i="1"/>
  <c r="AP154" i="1"/>
  <c r="AN154" i="1"/>
  <c r="AL154" i="1"/>
  <c r="AI154" i="1"/>
  <c r="AB154" i="1"/>
  <c r="AD154" i="1" s="1"/>
  <c r="AF154" i="1" s="1"/>
  <c r="BB153" i="1"/>
  <c r="AU153" i="1"/>
  <c r="AR153" i="1"/>
  <c r="AP153" i="1"/>
  <c r="AN153" i="1"/>
  <c r="AL153" i="1"/>
  <c r="AI153" i="1"/>
  <c r="AD153" i="1"/>
  <c r="AF153" i="1" s="1"/>
  <c r="AB153" i="1"/>
  <c r="BB152" i="1"/>
  <c r="AU152" i="1"/>
  <c r="AR152" i="1"/>
  <c r="AP152" i="1"/>
  <c r="AN152" i="1"/>
  <c r="AV152" i="1" s="1"/>
  <c r="AL152" i="1"/>
  <c r="AI152" i="1"/>
  <c r="AB152" i="1"/>
  <c r="AD152" i="1" s="1"/>
  <c r="AF152" i="1" s="1"/>
  <c r="BB151" i="1"/>
  <c r="AU151" i="1"/>
  <c r="AR151" i="1"/>
  <c r="AP151" i="1"/>
  <c r="AN151" i="1"/>
  <c r="AL151" i="1"/>
  <c r="AI151" i="1"/>
  <c r="AB151" i="1"/>
  <c r="AD151" i="1" s="1"/>
  <c r="AF151" i="1" s="1"/>
  <c r="AJ151" i="1" s="1"/>
  <c r="BB150" i="1"/>
  <c r="AU150" i="1"/>
  <c r="AR150" i="1"/>
  <c r="AP150" i="1"/>
  <c r="AN150" i="1"/>
  <c r="AL150" i="1"/>
  <c r="AI150" i="1"/>
  <c r="AB150" i="1"/>
  <c r="AD150" i="1" s="1"/>
  <c r="AF150" i="1" s="1"/>
  <c r="AJ150" i="1" s="1"/>
  <c r="BB149" i="1"/>
  <c r="AU149" i="1"/>
  <c r="AR149" i="1"/>
  <c r="AP149" i="1"/>
  <c r="AN149" i="1"/>
  <c r="AL149" i="1"/>
  <c r="AI149" i="1"/>
  <c r="AD149" i="1"/>
  <c r="AF149" i="1" s="1"/>
  <c r="AJ149" i="1" s="1"/>
  <c r="AB149" i="1"/>
  <c r="BB148" i="1"/>
  <c r="AU148" i="1"/>
  <c r="AR148" i="1"/>
  <c r="AP148" i="1"/>
  <c r="AN148" i="1"/>
  <c r="AL148" i="1"/>
  <c r="AI148" i="1"/>
  <c r="AB148" i="1"/>
  <c r="AD148" i="1" s="1"/>
  <c r="AF148" i="1" s="1"/>
  <c r="BB147" i="1"/>
  <c r="AU147" i="1"/>
  <c r="AR147" i="1"/>
  <c r="AP147" i="1"/>
  <c r="AN147" i="1"/>
  <c r="AL147" i="1"/>
  <c r="AI147" i="1"/>
  <c r="AD147" i="1"/>
  <c r="AF147" i="1" s="1"/>
  <c r="AB147" i="1"/>
  <c r="BB146" i="1"/>
  <c r="AU146" i="1"/>
  <c r="AR146" i="1"/>
  <c r="AP146" i="1"/>
  <c r="AN146" i="1"/>
  <c r="AL146" i="1"/>
  <c r="AI146" i="1"/>
  <c r="AB146" i="1"/>
  <c r="AD146" i="1" s="1"/>
  <c r="AF146" i="1" s="1"/>
  <c r="BB145" i="1"/>
  <c r="AU145" i="1"/>
  <c r="AR145" i="1"/>
  <c r="AP145" i="1"/>
  <c r="AN145" i="1"/>
  <c r="AL145" i="1"/>
  <c r="AI145" i="1"/>
  <c r="AD145" i="1"/>
  <c r="AF145" i="1" s="1"/>
  <c r="AB145" i="1"/>
  <c r="BB144" i="1"/>
  <c r="AU144" i="1"/>
  <c r="AR144" i="1"/>
  <c r="AP144" i="1"/>
  <c r="AN144" i="1"/>
  <c r="AV144" i="1" s="1"/>
  <c r="AL144" i="1"/>
  <c r="AI144" i="1"/>
  <c r="AB144" i="1"/>
  <c r="AD144" i="1" s="1"/>
  <c r="AF144" i="1" s="1"/>
  <c r="BB143" i="1"/>
  <c r="AU143" i="1"/>
  <c r="AR143" i="1"/>
  <c r="AP143" i="1"/>
  <c r="AN143" i="1"/>
  <c r="AL143" i="1"/>
  <c r="AI143" i="1"/>
  <c r="AB143" i="1"/>
  <c r="AD143" i="1" s="1"/>
  <c r="AF143" i="1" s="1"/>
  <c r="AJ143" i="1" s="1"/>
  <c r="BB142" i="1"/>
  <c r="AU142" i="1"/>
  <c r="AR142" i="1"/>
  <c r="AP142" i="1"/>
  <c r="AN142" i="1"/>
  <c r="AL142" i="1"/>
  <c r="AI142" i="1"/>
  <c r="AB142" i="1"/>
  <c r="AD142" i="1" s="1"/>
  <c r="AF142" i="1" s="1"/>
  <c r="AJ142" i="1" s="1"/>
  <c r="BB141" i="1"/>
  <c r="AU141" i="1"/>
  <c r="AR141" i="1"/>
  <c r="AP141" i="1"/>
  <c r="AN141" i="1"/>
  <c r="AL141" i="1"/>
  <c r="AI141" i="1"/>
  <c r="AD141" i="1"/>
  <c r="AF141" i="1" s="1"/>
  <c r="AJ141" i="1" s="1"/>
  <c r="AB141" i="1"/>
  <c r="BB140" i="1"/>
  <c r="AU140" i="1"/>
  <c r="AR140" i="1"/>
  <c r="AP140" i="1"/>
  <c r="AN140" i="1"/>
  <c r="AL140" i="1"/>
  <c r="AI140" i="1"/>
  <c r="AB140" i="1"/>
  <c r="AD140" i="1" s="1"/>
  <c r="AF140" i="1" s="1"/>
  <c r="BB139" i="1"/>
  <c r="AU139" i="1"/>
  <c r="AR139" i="1"/>
  <c r="AP139" i="1"/>
  <c r="AN139" i="1"/>
  <c r="AL139" i="1"/>
  <c r="AI139" i="1"/>
  <c r="AD139" i="1"/>
  <c r="AF139" i="1" s="1"/>
  <c r="AB139" i="1"/>
  <c r="BB138" i="1"/>
  <c r="AU138" i="1"/>
  <c r="AR138" i="1"/>
  <c r="AP138" i="1"/>
  <c r="AN138" i="1"/>
  <c r="AL138" i="1"/>
  <c r="AI138" i="1"/>
  <c r="AB138" i="1"/>
  <c r="AD138" i="1" s="1"/>
  <c r="AF138" i="1" s="1"/>
  <c r="BB137" i="1"/>
  <c r="AU137" i="1"/>
  <c r="AR137" i="1"/>
  <c r="AP137" i="1"/>
  <c r="AN137" i="1"/>
  <c r="AL137" i="1"/>
  <c r="AI137" i="1"/>
  <c r="AD137" i="1"/>
  <c r="AF137" i="1" s="1"/>
  <c r="AB137" i="1"/>
  <c r="BB136" i="1"/>
  <c r="AU136" i="1"/>
  <c r="AR136" i="1"/>
  <c r="AP136" i="1"/>
  <c r="AN136" i="1"/>
  <c r="AV136" i="1" s="1"/>
  <c r="AL136" i="1"/>
  <c r="AI136" i="1"/>
  <c r="AB136" i="1"/>
  <c r="AD136" i="1" s="1"/>
  <c r="AF136" i="1" s="1"/>
  <c r="BB135" i="1"/>
  <c r="AU135" i="1"/>
  <c r="AR135" i="1"/>
  <c r="AP135" i="1"/>
  <c r="AN135" i="1"/>
  <c r="AL135" i="1"/>
  <c r="AI135" i="1"/>
  <c r="AB135" i="1"/>
  <c r="AD135" i="1" s="1"/>
  <c r="AF135" i="1" s="1"/>
  <c r="BB134" i="1"/>
  <c r="AU134" i="1"/>
  <c r="AR134" i="1"/>
  <c r="AP134" i="1"/>
  <c r="AN134" i="1"/>
  <c r="AL134" i="1"/>
  <c r="AI134" i="1"/>
  <c r="AB134" i="1"/>
  <c r="AD134" i="1" s="1"/>
  <c r="AF134" i="1" s="1"/>
  <c r="AJ134" i="1" s="1"/>
  <c r="BB133" i="1"/>
  <c r="AU133" i="1"/>
  <c r="AR133" i="1"/>
  <c r="AP133" i="1"/>
  <c r="AN133" i="1"/>
  <c r="AL133" i="1"/>
  <c r="AI133" i="1"/>
  <c r="AD133" i="1"/>
  <c r="AF133" i="1" s="1"/>
  <c r="AJ133" i="1" s="1"/>
  <c r="AB133" i="1"/>
  <c r="BB132" i="1"/>
  <c r="AU132" i="1"/>
  <c r="AR132" i="1"/>
  <c r="AP132" i="1"/>
  <c r="AN132" i="1"/>
  <c r="AL132" i="1"/>
  <c r="AI132" i="1"/>
  <c r="AF132" i="1"/>
  <c r="AB132" i="1"/>
  <c r="AD132" i="1" s="1"/>
  <c r="BB131" i="1"/>
  <c r="AU131" i="1"/>
  <c r="AR131" i="1"/>
  <c r="AP131" i="1"/>
  <c r="AN131" i="1"/>
  <c r="AL131" i="1"/>
  <c r="AI131" i="1"/>
  <c r="AD131" i="1"/>
  <c r="AF131" i="1" s="1"/>
  <c r="AB131" i="1"/>
  <c r="BB130" i="1"/>
  <c r="AU130" i="1"/>
  <c r="AR130" i="1"/>
  <c r="AP130" i="1"/>
  <c r="AN130" i="1"/>
  <c r="AV130" i="1" s="1"/>
  <c r="AL130" i="1"/>
  <c r="AI130" i="1"/>
  <c r="AB130" i="1"/>
  <c r="AD130" i="1" s="1"/>
  <c r="AF130" i="1" s="1"/>
  <c r="BB129" i="1"/>
  <c r="AU129" i="1"/>
  <c r="AR129" i="1"/>
  <c r="AP129" i="1"/>
  <c r="AN129" i="1"/>
  <c r="AL129" i="1"/>
  <c r="AI129" i="1"/>
  <c r="AB129" i="1"/>
  <c r="AD129" i="1" s="1"/>
  <c r="AF129" i="1" s="1"/>
  <c r="AJ129" i="1" s="1"/>
  <c r="BB128" i="1"/>
  <c r="AU128" i="1"/>
  <c r="AR128" i="1"/>
  <c r="AP128" i="1"/>
  <c r="AN128" i="1"/>
  <c r="AL128" i="1"/>
  <c r="AI128" i="1"/>
  <c r="AF128" i="1"/>
  <c r="AJ128" i="1" s="1"/>
  <c r="AB128" i="1"/>
  <c r="AD128" i="1" s="1"/>
  <c r="BB127" i="1"/>
  <c r="AU127" i="1"/>
  <c r="AR127" i="1"/>
  <c r="AP127" i="1"/>
  <c r="AN127" i="1"/>
  <c r="AL127" i="1"/>
  <c r="AI127" i="1"/>
  <c r="AD127" i="1"/>
  <c r="AF127" i="1" s="1"/>
  <c r="AB127" i="1"/>
  <c r="BB126" i="1"/>
  <c r="AU126" i="1"/>
  <c r="AR126" i="1"/>
  <c r="AP126" i="1"/>
  <c r="AN126" i="1"/>
  <c r="AL126" i="1"/>
  <c r="AV126" i="1" s="1"/>
  <c r="AI126" i="1"/>
  <c r="AB126" i="1"/>
  <c r="AD126" i="1" s="1"/>
  <c r="AF126" i="1" s="1"/>
  <c r="BB125" i="1"/>
  <c r="AU125" i="1"/>
  <c r="AR125" i="1"/>
  <c r="AP125" i="1"/>
  <c r="AN125" i="1"/>
  <c r="AL125" i="1"/>
  <c r="AI125" i="1"/>
  <c r="AB125" i="1"/>
  <c r="AD125" i="1" s="1"/>
  <c r="AF125" i="1" s="1"/>
  <c r="BB124" i="1"/>
  <c r="AU124" i="1"/>
  <c r="AR124" i="1"/>
  <c r="AP124" i="1"/>
  <c r="AN124" i="1"/>
  <c r="AL124" i="1"/>
  <c r="AI124" i="1"/>
  <c r="AB124" i="1"/>
  <c r="AD124" i="1" s="1"/>
  <c r="AF124" i="1" s="1"/>
  <c r="BB123" i="1"/>
  <c r="AU123" i="1"/>
  <c r="AR123" i="1"/>
  <c r="AP123" i="1"/>
  <c r="AN123" i="1"/>
  <c r="AL123" i="1"/>
  <c r="AI123" i="1"/>
  <c r="AB123" i="1"/>
  <c r="AD123" i="1" s="1"/>
  <c r="AF123" i="1" s="1"/>
  <c r="AJ123" i="1" s="1"/>
  <c r="BB122" i="1"/>
  <c r="AU122" i="1"/>
  <c r="AR122" i="1"/>
  <c r="AP122" i="1"/>
  <c r="AN122" i="1"/>
  <c r="AL122" i="1"/>
  <c r="AI122" i="1"/>
  <c r="AB122" i="1"/>
  <c r="AD122" i="1" s="1"/>
  <c r="AF122" i="1" s="1"/>
  <c r="AJ122" i="1" s="1"/>
  <c r="BB121" i="1"/>
  <c r="AU121" i="1"/>
  <c r="AR121" i="1"/>
  <c r="AP121" i="1"/>
  <c r="AN121" i="1"/>
  <c r="AL121" i="1"/>
  <c r="AI121" i="1"/>
  <c r="AB121" i="1"/>
  <c r="AD121" i="1" s="1"/>
  <c r="AF121" i="1" s="1"/>
  <c r="BB120" i="1"/>
  <c r="AU120" i="1"/>
  <c r="AR120" i="1"/>
  <c r="AP120" i="1"/>
  <c r="AN120" i="1"/>
  <c r="AL120" i="1"/>
  <c r="AI120" i="1"/>
  <c r="AF120" i="1"/>
  <c r="AB120" i="1"/>
  <c r="AD120" i="1" s="1"/>
  <c r="BB119" i="1"/>
  <c r="AU119" i="1"/>
  <c r="AR119" i="1"/>
  <c r="AP119" i="1"/>
  <c r="AN119" i="1"/>
  <c r="AL119" i="1"/>
  <c r="AV119" i="1" s="1"/>
  <c r="AI119" i="1"/>
  <c r="AD119" i="1"/>
  <c r="AF119" i="1" s="1"/>
  <c r="AB119" i="1"/>
  <c r="BB118" i="1"/>
  <c r="AU118" i="1"/>
  <c r="AR118" i="1"/>
  <c r="AP118" i="1"/>
  <c r="AN118" i="1"/>
  <c r="AL118" i="1"/>
  <c r="AI118" i="1"/>
  <c r="AB118" i="1"/>
  <c r="AD118" i="1" s="1"/>
  <c r="AF118" i="1" s="1"/>
  <c r="AJ118" i="1" s="1"/>
  <c r="BB117" i="1"/>
  <c r="AU117" i="1"/>
  <c r="AR117" i="1"/>
  <c r="AP117" i="1"/>
  <c r="AN117" i="1"/>
  <c r="AL117" i="1"/>
  <c r="AI117" i="1"/>
  <c r="AB117" i="1"/>
  <c r="AD117" i="1" s="1"/>
  <c r="AF117" i="1" s="1"/>
  <c r="AJ117" i="1" s="1"/>
  <c r="BB116" i="1"/>
  <c r="AU116" i="1"/>
  <c r="AR116" i="1"/>
  <c r="AP116" i="1"/>
  <c r="AN116" i="1"/>
  <c r="AL116" i="1"/>
  <c r="AI116" i="1"/>
  <c r="AB116" i="1"/>
  <c r="AD116" i="1" s="1"/>
  <c r="AF116" i="1" s="1"/>
  <c r="AJ116" i="1" s="1"/>
  <c r="BB115" i="1"/>
  <c r="AU115" i="1"/>
  <c r="AR115" i="1"/>
  <c r="AP115" i="1"/>
  <c r="AN115" i="1"/>
  <c r="AL115" i="1"/>
  <c r="AI115" i="1"/>
  <c r="AD115" i="1"/>
  <c r="AF115" i="1" s="1"/>
  <c r="AJ115" i="1" s="1"/>
  <c r="AB115" i="1"/>
  <c r="BB114" i="1"/>
  <c r="AU114" i="1"/>
  <c r="AR114" i="1"/>
  <c r="AP114" i="1"/>
  <c r="AN114" i="1"/>
  <c r="AL114" i="1"/>
  <c r="AI114" i="1"/>
  <c r="AB114" i="1"/>
  <c r="AD114" i="1" s="1"/>
  <c r="AF114" i="1" s="1"/>
  <c r="BB113" i="1"/>
  <c r="AU113" i="1"/>
  <c r="AR113" i="1"/>
  <c r="AP113" i="1"/>
  <c r="AN113" i="1"/>
  <c r="AL113" i="1"/>
  <c r="AI113" i="1"/>
  <c r="AB113" i="1"/>
  <c r="AD113" i="1" s="1"/>
  <c r="AF113" i="1" s="1"/>
  <c r="BB112" i="1"/>
  <c r="AU112" i="1"/>
  <c r="AR112" i="1"/>
  <c r="AP112" i="1"/>
  <c r="AN112" i="1"/>
  <c r="AL112" i="1"/>
  <c r="AI112" i="1"/>
  <c r="AF112" i="1"/>
  <c r="AB112" i="1"/>
  <c r="AD112" i="1" s="1"/>
  <c r="BB111" i="1"/>
  <c r="AU111" i="1"/>
  <c r="AR111" i="1"/>
  <c r="AP111" i="1"/>
  <c r="AN111" i="1"/>
  <c r="AL111" i="1"/>
  <c r="AV111" i="1" s="1"/>
  <c r="AI111" i="1"/>
  <c r="AD111" i="1"/>
  <c r="AF111" i="1" s="1"/>
  <c r="AB111" i="1"/>
  <c r="BB110" i="1"/>
  <c r="AU110" i="1"/>
  <c r="AR110" i="1"/>
  <c r="AP110" i="1"/>
  <c r="AN110" i="1"/>
  <c r="AL110" i="1"/>
  <c r="AI110" i="1"/>
  <c r="AB110" i="1"/>
  <c r="AD110" i="1" s="1"/>
  <c r="AF110" i="1" s="1"/>
  <c r="BB109" i="1"/>
  <c r="AU109" i="1"/>
  <c r="AR109" i="1"/>
  <c r="AP109" i="1"/>
  <c r="AN109" i="1"/>
  <c r="AL109" i="1"/>
  <c r="AI109" i="1"/>
  <c r="AB109" i="1"/>
  <c r="AD109" i="1" s="1"/>
  <c r="AF109" i="1" s="1"/>
  <c r="AJ109" i="1" s="1"/>
  <c r="BB108" i="1"/>
  <c r="AU108" i="1"/>
  <c r="AR108" i="1"/>
  <c r="AP108" i="1"/>
  <c r="AN108" i="1"/>
  <c r="AV108" i="1" s="1"/>
  <c r="AL108" i="1"/>
  <c r="AI108" i="1"/>
  <c r="AB108" i="1"/>
  <c r="AD108" i="1" s="1"/>
  <c r="AF108" i="1" s="1"/>
  <c r="AJ108" i="1" s="1"/>
  <c r="BB107" i="1"/>
  <c r="AU107" i="1"/>
  <c r="AR107" i="1"/>
  <c r="AP107" i="1"/>
  <c r="AN107" i="1"/>
  <c r="AL107" i="1"/>
  <c r="AI107" i="1"/>
  <c r="AD107" i="1"/>
  <c r="AF107" i="1" s="1"/>
  <c r="AJ107" i="1" s="1"/>
  <c r="AB107" i="1"/>
  <c r="BB106" i="1"/>
  <c r="AU106" i="1"/>
  <c r="AR106" i="1"/>
  <c r="AP106" i="1"/>
  <c r="AN106" i="1"/>
  <c r="AL106" i="1"/>
  <c r="AJ106" i="1"/>
  <c r="AI106" i="1"/>
  <c r="AB106" i="1"/>
  <c r="AD106" i="1" s="1"/>
  <c r="AF106" i="1" s="1"/>
  <c r="BB105" i="1"/>
  <c r="AU105" i="1"/>
  <c r="AR105" i="1"/>
  <c r="AP105" i="1"/>
  <c r="AN105" i="1"/>
  <c r="AL105" i="1"/>
  <c r="AI105" i="1"/>
  <c r="AB105" i="1"/>
  <c r="AD105" i="1" s="1"/>
  <c r="AF105" i="1" s="1"/>
  <c r="BB104" i="1"/>
  <c r="AU104" i="1"/>
  <c r="AR104" i="1"/>
  <c r="AP104" i="1"/>
  <c r="AN104" i="1"/>
  <c r="AL104" i="1"/>
  <c r="AI104" i="1"/>
  <c r="AB104" i="1"/>
  <c r="AD104" i="1" s="1"/>
  <c r="AF104" i="1" s="1"/>
  <c r="AJ104" i="1" s="1"/>
  <c r="BB103" i="1"/>
  <c r="AU103" i="1"/>
  <c r="AR103" i="1"/>
  <c r="AP103" i="1"/>
  <c r="AN103" i="1"/>
  <c r="AL103" i="1"/>
  <c r="AI103" i="1"/>
  <c r="AB103" i="1"/>
  <c r="AD103" i="1" s="1"/>
  <c r="AF103" i="1" s="1"/>
  <c r="AJ103" i="1" s="1"/>
  <c r="BB102" i="1"/>
  <c r="AU102" i="1"/>
  <c r="AR102" i="1"/>
  <c r="AP102" i="1"/>
  <c r="AN102" i="1"/>
  <c r="AL102" i="1"/>
  <c r="AI102" i="1"/>
  <c r="AB102" i="1"/>
  <c r="AD102" i="1" s="1"/>
  <c r="AF102" i="1" s="1"/>
  <c r="BB101" i="1"/>
  <c r="AU101" i="1"/>
  <c r="AR101" i="1"/>
  <c r="AP101" i="1"/>
  <c r="AN101" i="1"/>
  <c r="AL101" i="1"/>
  <c r="AI101" i="1"/>
  <c r="AB101" i="1"/>
  <c r="AD101" i="1" s="1"/>
  <c r="AF101" i="1" s="1"/>
  <c r="BB100" i="1"/>
  <c r="AU100" i="1"/>
  <c r="AR100" i="1"/>
  <c r="AP100" i="1"/>
  <c r="AN100" i="1"/>
  <c r="AL100" i="1"/>
  <c r="AI100" i="1"/>
  <c r="AB100" i="1"/>
  <c r="AD100" i="1" s="1"/>
  <c r="AF100" i="1" s="1"/>
  <c r="BB99" i="1"/>
  <c r="AU99" i="1"/>
  <c r="AR99" i="1"/>
  <c r="AP99" i="1"/>
  <c r="AN99" i="1"/>
  <c r="AL99" i="1"/>
  <c r="AI99" i="1"/>
  <c r="AD99" i="1"/>
  <c r="AF99" i="1" s="1"/>
  <c r="AB99" i="1"/>
  <c r="BB98" i="1"/>
  <c r="AU98" i="1"/>
  <c r="AR98" i="1"/>
  <c r="AP98" i="1"/>
  <c r="AN98" i="1"/>
  <c r="AL98" i="1"/>
  <c r="AI98" i="1"/>
  <c r="AB98" i="1"/>
  <c r="AD98" i="1" s="1"/>
  <c r="AF98" i="1" s="1"/>
  <c r="BB97" i="1"/>
  <c r="AU97" i="1"/>
  <c r="AR97" i="1"/>
  <c r="AP97" i="1"/>
  <c r="AN97" i="1"/>
  <c r="AL97" i="1"/>
  <c r="AV97" i="1" s="1"/>
  <c r="AI97" i="1"/>
  <c r="AB97" i="1"/>
  <c r="AD97" i="1" s="1"/>
  <c r="AF97" i="1" s="1"/>
  <c r="BB96" i="1"/>
  <c r="AU96" i="1"/>
  <c r="AR96" i="1"/>
  <c r="AP96" i="1"/>
  <c r="AN96" i="1"/>
  <c r="AL96" i="1"/>
  <c r="AI96" i="1"/>
  <c r="AB96" i="1"/>
  <c r="AD96" i="1" s="1"/>
  <c r="AF96" i="1" s="1"/>
  <c r="AJ96" i="1" s="1"/>
  <c r="BB95" i="1"/>
  <c r="AU95" i="1"/>
  <c r="AR95" i="1"/>
  <c r="AP95" i="1"/>
  <c r="AN95" i="1"/>
  <c r="AL95" i="1"/>
  <c r="AI95" i="1"/>
  <c r="AB95" i="1"/>
  <c r="AD95" i="1" s="1"/>
  <c r="AF95" i="1" s="1"/>
  <c r="AJ95" i="1" s="1"/>
  <c r="BB94" i="1"/>
  <c r="AU94" i="1"/>
  <c r="AR94" i="1"/>
  <c r="AP94" i="1"/>
  <c r="AN94" i="1"/>
  <c r="AL94" i="1"/>
  <c r="AI94" i="1"/>
  <c r="AB94" i="1"/>
  <c r="AD94" i="1" s="1"/>
  <c r="AF94" i="1" s="1"/>
  <c r="AJ94" i="1" s="1"/>
  <c r="BB93" i="1"/>
  <c r="AU93" i="1"/>
  <c r="AR93" i="1"/>
  <c r="AP93" i="1"/>
  <c r="AN93" i="1"/>
  <c r="AL93" i="1"/>
  <c r="AI93" i="1"/>
  <c r="AB93" i="1"/>
  <c r="AD93" i="1" s="1"/>
  <c r="AF93" i="1" s="1"/>
  <c r="AJ93" i="1" s="1"/>
  <c r="BB92" i="1"/>
  <c r="AU92" i="1"/>
  <c r="AR92" i="1"/>
  <c r="AP92" i="1"/>
  <c r="AN92" i="1"/>
  <c r="AL92" i="1"/>
  <c r="AI92" i="1"/>
  <c r="AB92" i="1"/>
  <c r="AD92" i="1" s="1"/>
  <c r="AF92" i="1" s="1"/>
  <c r="AJ92" i="1" s="1"/>
  <c r="BB91" i="1"/>
  <c r="AU91" i="1"/>
  <c r="AR91" i="1"/>
  <c r="AP91" i="1"/>
  <c r="AN91" i="1"/>
  <c r="AL91" i="1"/>
  <c r="AI91" i="1"/>
  <c r="AD91" i="1"/>
  <c r="AF91" i="1" s="1"/>
  <c r="AB91" i="1"/>
  <c r="BB90" i="1"/>
  <c r="AU90" i="1"/>
  <c r="AR90" i="1"/>
  <c r="AP90" i="1"/>
  <c r="AN90" i="1"/>
  <c r="AL90" i="1"/>
  <c r="AJ90" i="1"/>
  <c r="AI90" i="1"/>
  <c r="AB90" i="1"/>
  <c r="AD90" i="1" s="1"/>
  <c r="AF90" i="1" s="1"/>
  <c r="BB89" i="1"/>
  <c r="AU89" i="1"/>
  <c r="AR89" i="1"/>
  <c r="AP89" i="1"/>
  <c r="AN89" i="1"/>
  <c r="AL89" i="1"/>
  <c r="AI89" i="1"/>
  <c r="AB89" i="1"/>
  <c r="AD89" i="1" s="1"/>
  <c r="AF89" i="1" s="1"/>
  <c r="BB88" i="1"/>
  <c r="AU88" i="1"/>
  <c r="AR88" i="1"/>
  <c r="AP88" i="1"/>
  <c r="AN88" i="1"/>
  <c r="AV88" i="1" s="1"/>
  <c r="AL88" i="1"/>
  <c r="AI88" i="1"/>
  <c r="AB88" i="1"/>
  <c r="AD88" i="1" s="1"/>
  <c r="AF88" i="1" s="1"/>
  <c r="AJ88" i="1" s="1"/>
  <c r="BB87" i="1"/>
  <c r="AU87" i="1"/>
  <c r="AR87" i="1"/>
  <c r="AP87" i="1"/>
  <c r="AN87" i="1"/>
  <c r="AL87" i="1"/>
  <c r="AI87" i="1"/>
  <c r="AD87" i="1"/>
  <c r="AF87" i="1" s="1"/>
  <c r="AJ87" i="1" s="1"/>
  <c r="AB87" i="1"/>
  <c r="BB86" i="1"/>
  <c r="AU86" i="1"/>
  <c r="AR86" i="1"/>
  <c r="AP86" i="1"/>
  <c r="AN86" i="1"/>
  <c r="AL86" i="1"/>
  <c r="AJ86" i="1"/>
  <c r="AI86" i="1"/>
  <c r="AB86" i="1"/>
  <c r="AD86" i="1" s="1"/>
  <c r="AF86" i="1" s="1"/>
  <c r="BB85" i="1"/>
  <c r="AU85" i="1"/>
  <c r="AR85" i="1"/>
  <c r="AP85" i="1"/>
  <c r="AN85" i="1"/>
  <c r="AL85" i="1"/>
  <c r="AV85" i="1" s="1"/>
  <c r="AI85" i="1"/>
  <c r="AB85" i="1"/>
  <c r="AD85" i="1" s="1"/>
  <c r="AF85" i="1" s="1"/>
  <c r="BB84" i="1"/>
  <c r="AU84" i="1"/>
  <c r="AR84" i="1"/>
  <c r="AP84" i="1"/>
  <c r="AN84" i="1"/>
  <c r="AL84" i="1"/>
  <c r="AI84" i="1"/>
  <c r="AB84" i="1"/>
  <c r="AD84" i="1" s="1"/>
  <c r="AF84" i="1" s="1"/>
  <c r="BB83" i="1"/>
  <c r="AU83" i="1"/>
  <c r="AR83" i="1"/>
  <c r="AP83" i="1"/>
  <c r="AN83" i="1"/>
  <c r="AL83" i="1"/>
  <c r="AV83" i="1" s="1"/>
  <c r="AI83" i="1"/>
  <c r="AD83" i="1"/>
  <c r="AF83" i="1" s="1"/>
  <c r="AB83" i="1"/>
  <c r="BB82" i="1"/>
  <c r="AU82" i="1"/>
  <c r="AR82" i="1"/>
  <c r="AP82" i="1"/>
  <c r="AN82" i="1"/>
  <c r="AL82" i="1"/>
  <c r="AI82" i="1"/>
  <c r="AB82" i="1"/>
  <c r="AD82" i="1" s="1"/>
  <c r="AF82" i="1" s="1"/>
  <c r="BB81" i="1"/>
  <c r="AU81" i="1"/>
  <c r="AR81" i="1"/>
  <c r="AP81" i="1"/>
  <c r="AN81" i="1"/>
  <c r="AL81" i="1"/>
  <c r="AI81" i="1"/>
  <c r="AB81" i="1"/>
  <c r="AD81" i="1" s="1"/>
  <c r="AF81" i="1" s="1"/>
  <c r="BB80" i="1"/>
  <c r="AU80" i="1"/>
  <c r="AR80" i="1"/>
  <c r="AP80" i="1"/>
  <c r="AN80" i="1"/>
  <c r="AV80" i="1" s="1"/>
  <c r="AL80" i="1"/>
  <c r="AI80" i="1"/>
  <c r="AB80" i="1"/>
  <c r="AD80" i="1" s="1"/>
  <c r="AF80" i="1" s="1"/>
  <c r="AJ80" i="1" s="1"/>
  <c r="BB79" i="1"/>
  <c r="AU79" i="1"/>
  <c r="AR79" i="1"/>
  <c r="AP79" i="1"/>
  <c r="AN79" i="1"/>
  <c r="AL79" i="1"/>
  <c r="AI79" i="1"/>
  <c r="AD79" i="1"/>
  <c r="AF79" i="1" s="1"/>
  <c r="AJ79" i="1" s="1"/>
  <c r="AB79" i="1"/>
  <c r="BB78" i="1"/>
  <c r="AU78" i="1"/>
  <c r="AR78" i="1"/>
  <c r="AP78" i="1"/>
  <c r="AN78" i="1"/>
  <c r="AL78" i="1"/>
  <c r="AI78" i="1"/>
  <c r="AB78" i="1"/>
  <c r="AD78" i="1" s="1"/>
  <c r="AF78" i="1" s="1"/>
  <c r="BB77" i="1"/>
  <c r="AU77" i="1"/>
  <c r="AR77" i="1"/>
  <c r="AP77" i="1"/>
  <c r="AN77" i="1"/>
  <c r="AL77" i="1"/>
  <c r="AI77" i="1"/>
  <c r="AB77" i="1"/>
  <c r="AD77" i="1" s="1"/>
  <c r="AF77" i="1" s="1"/>
  <c r="BB76" i="1"/>
  <c r="AU76" i="1"/>
  <c r="AR76" i="1"/>
  <c r="AP76" i="1"/>
  <c r="AN76" i="1"/>
  <c r="AL76" i="1"/>
  <c r="AI76" i="1"/>
  <c r="AB76" i="1"/>
  <c r="AD76" i="1" s="1"/>
  <c r="AF76" i="1" s="1"/>
  <c r="BB75" i="1"/>
  <c r="AU75" i="1"/>
  <c r="AR75" i="1"/>
  <c r="AP75" i="1"/>
  <c r="AN75" i="1"/>
  <c r="AL75" i="1"/>
  <c r="AV75" i="1" s="1"/>
  <c r="AI75" i="1"/>
  <c r="AB75" i="1"/>
  <c r="AD75" i="1" s="1"/>
  <c r="AF75" i="1" s="1"/>
  <c r="AJ75" i="1" s="1"/>
  <c r="BB74" i="1"/>
  <c r="AU74" i="1"/>
  <c r="AR74" i="1"/>
  <c r="AP74" i="1"/>
  <c r="AN74" i="1"/>
  <c r="AL74" i="1"/>
  <c r="AI74" i="1"/>
  <c r="AB74" i="1"/>
  <c r="AD74" i="1" s="1"/>
  <c r="AF74" i="1" s="1"/>
  <c r="AJ74" i="1" s="1"/>
  <c r="BB73" i="1"/>
  <c r="AU73" i="1"/>
  <c r="AR73" i="1"/>
  <c r="AP73" i="1"/>
  <c r="AN73" i="1"/>
  <c r="AL73" i="1"/>
  <c r="AI73" i="1"/>
  <c r="AB73" i="1"/>
  <c r="AD73" i="1" s="1"/>
  <c r="AF73" i="1" s="1"/>
  <c r="BB72" i="1"/>
  <c r="AU72" i="1"/>
  <c r="AR72" i="1"/>
  <c r="AP72" i="1"/>
  <c r="AN72" i="1"/>
  <c r="AL72" i="1"/>
  <c r="AI72" i="1"/>
  <c r="AF72" i="1"/>
  <c r="AJ72" i="1" s="1"/>
  <c r="AB72" i="1"/>
  <c r="AD72" i="1" s="1"/>
  <c r="BB71" i="1"/>
  <c r="AU71" i="1"/>
  <c r="AR71" i="1"/>
  <c r="AP71" i="1"/>
  <c r="AN71" i="1"/>
  <c r="AL71" i="1"/>
  <c r="AI71" i="1"/>
  <c r="AD71" i="1"/>
  <c r="AF71" i="1" s="1"/>
  <c r="AB71" i="1"/>
  <c r="BB70" i="1"/>
  <c r="AU70" i="1"/>
  <c r="AR70" i="1"/>
  <c r="AP70" i="1"/>
  <c r="AN70" i="1"/>
  <c r="AL70" i="1"/>
  <c r="AV70" i="1" s="1"/>
  <c r="AI70" i="1"/>
  <c r="AB70" i="1"/>
  <c r="AD70" i="1" s="1"/>
  <c r="AF70" i="1" s="1"/>
  <c r="BB69" i="1"/>
  <c r="AU69" i="1"/>
  <c r="AR69" i="1"/>
  <c r="AP69" i="1"/>
  <c r="AN69" i="1"/>
  <c r="AL69" i="1"/>
  <c r="AI69" i="1"/>
  <c r="AJ69" i="1" s="1"/>
  <c r="AB69" i="1"/>
  <c r="AD69" i="1" s="1"/>
  <c r="AF69" i="1" s="1"/>
  <c r="BB68" i="1"/>
  <c r="AU68" i="1"/>
  <c r="AR68" i="1"/>
  <c r="AP68" i="1"/>
  <c r="AN68" i="1"/>
  <c r="AL68" i="1"/>
  <c r="AI68" i="1"/>
  <c r="AB68" i="1"/>
  <c r="AD68" i="1" s="1"/>
  <c r="AF68" i="1" s="1"/>
  <c r="BB67" i="1"/>
  <c r="AU67" i="1"/>
  <c r="AR67" i="1"/>
  <c r="AP67" i="1"/>
  <c r="AN67" i="1"/>
  <c r="AL67" i="1"/>
  <c r="AI67" i="1"/>
  <c r="AF67" i="1"/>
  <c r="AJ67" i="1" s="1"/>
  <c r="AB67" i="1"/>
  <c r="AD67" i="1" s="1"/>
  <c r="BB66" i="1"/>
  <c r="AU66" i="1"/>
  <c r="AR66" i="1"/>
  <c r="AP66" i="1"/>
  <c r="AN66" i="1"/>
  <c r="AL66" i="1"/>
  <c r="AI66" i="1"/>
  <c r="AB66" i="1"/>
  <c r="AD66" i="1" s="1"/>
  <c r="AF66" i="1" s="1"/>
  <c r="AJ66" i="1" s="1"/>
  <c r="BB65" i="1"/>
  <c r="AU65" i="1"/>
  <c r="AR65" i="1"/>
  <c r="AP65" i="1"/>
  <c r="AN65" i="1"/>
  <c r="AL65" i="1"/>
  <c r="AI65" i="1"/>
  <c r="AB65" i="1"/>
  <c r="AD65" i="1" s="1"/>
  <c r="AF65" i="1" s="1"/>
  <c r="BB64" i="1"/>
  <c r="AU64" i="1"/>
  <c r="AR64" i="1"/>
  <c r="AP64" i="1"/>
  <c r="AN64" i="1"/>
  <c r="AL64" i="1"/>
  <c r="AI64" i="1"/>
  <c r="AB64" i="1"/>
  <c r="AD64" i="1" s="1"/>
  <c r="AF64" i="1" s="1"/>
  <c r="BB63" i="1"/>
  <c r="AU63" i="1"/>
  <c r="AR63" i="1"/>
  <c r="AP63" i="1"/>
  <c r="AN63" i="1"/>
  <c r="AL63" i="1"/>
  <c r="AI63" i="1"/>
  <c r="AD63" i="1"/>
  <c r="AF63" i="1" s="1"/>
  <c r="AJ63" i="1" s="1"/>
  <c r="AB63" i="1"/>
  <c r="BB62" i="1"/>
  <c r="AU62" i="1"/>
  <c r="AR62" i="1"/>
  <c r="AP62" i="1"/>
  <c r="AN62" i="1"/>
  <c r="AL62" i="1"/>
  <c r="AI62" i="1"/>
  <c r="AB62" i="1"/>
  <c r="AD62" i="1" s="1"/>
  <c r="AF62" i="1" s="1"/>
  <c r="AJ62" i="1" s="1"/>
  <c r="BB61" i="1"/>
  <c r="AU61" i="1"/>
  <c r="AR61" i="1"/>
  <c r="AP61" i="1"/>
  <c r="AN61" i="1"/>
  <c r="AL61" i="1"/>
  <c r="AI61" i="1"/>
  <c r="AB61" i="1"/>
  <c r="AD61" i="1" s="1"/>
  <c r="AF61" i="1" s="1"/>
  <c r="AJ61" i="1" s="1"/>
  <c r="BB60" i="1"/>
  <c r="AU60" i="1"/>
  <c r="AR60" i="1"/>
  <c r="AP60" i="1"/>
  <c r="AN60" i="1"/>
  <c r="AL60" i="1"/>
  <c r="AI60" i="1"/>
  <c r="AF60" i="1"/>
  <c r="AJ60" i="1" s="1"/>
  <c r="AB60" i="1"/>
  <c r="AD60" i="1" s="1"/>
  <c r="BB59" i="1"/>
  <c r="AU59" i="1"/>
  <c r="AR59" i="1"/>
  <c r="AP59" i="1"/>
  <c r="AN59" i="1"/>
  <c r="AL59" i="1"/>
  <c r="AI59" i="1"/>
  <c r="AB59" i="1"/>
  <c r="AD59" i="1" s="1"/>
  <c r="AF59" i="1" s="1"/>
  <c r="BB58" i="1"/>
  <c r="AU58" i="1"/>
  <c r="AR58" i="1"/>
  <c r="AP58" i="1"/>
  <c r="AN58" i="1"/>
  <c r="AL58" i="1"/>
  <c r="AI58" i="1"/>
  <c r="AB58" i="1"/>
  <c r="AD58" i="1" s="1"/>
  <c r="AF58" i="1" s="1"/>
  <c r="AJ58" i="1" s="1"/>
  <c r="BB57" i="1"/>
  <c r="AU57" i="1"/>
  <c r="AR57" i="1"/>
  <c r="AP57" i="1"/>
  <c r="AN57" i="1"/>
  <c r="AL57" i="1"/>
  <c r="AI57" i="1"/>
  <c r="AB57" i="1"/>
  <c r="AD57" i="1" s="1"/>
  <c r="AF57" i="1" s="1"/>
  <c r="AJ57" i="1" s="1"/>
  <c r="BB56" i="1"/>
  <c r="AU56" i="1"/>
  <c r="AR56" i="1"/>
  <c r="AP56" i="1"/>
  <c r="AN56" i="1"/>
  <c r="AL56" i="1"/>
  <c r="AV56" i="1" s="1"/>
  <c r="AI56" i="1"/>
  <c r="AD56" i="1"/>
  <c r="AF56" i="1" s="1"/>
  <c r="AJ56" i="1" s="1"/>
  <c r="AB56" i="1"/>
  <c r="BB55" i="1"/>
  <c r="AU55" i="1"/>
  <c r="AR55" i="1"/>
  <c r="AP55" i="1"/>
  <c r="AN55" i="1"/>
  <c r="AV55" i="1" s="1"/>
  <c r="AL55" i="1"/>
  <c r="AI55" i="1"/>
  <c r="AB55" i="1"/>
  <c r="AD55" i="1" s="1"/>
  <c r="AF55" i="1" s="1"/>
  <c r="BB54" i="1"/>
  <c r="AU54" i="1"/>
  <c r="AR54" i="1"/>
  <c r="AP54" i="1"/>
  <c r="AN54" i="1"/>
  <c r="AL54" i="1"/>
  <c r="AI54" i="1"/>
  <c r="AB54" i="1"/>
  <c r="AD54" i="1" s="1"/>
  <c r="AF54" i="1" s="1"/>
  <c r="AJ54" i="1" s="1"/>
  <c r="BB53" i="1"/>
  <c r="AU53" i="1"/>
  <c r="AR53" i="1"/>
  <c r="AP53" i="1"/>
  <c r="AN53" i="1"/>
  <c r="AL53" i="1"/>
  <c r="AI53" i="1"/>
  <c r="AB53" i="1"/>
  <c r="AD53" i="1" s="1"/>
  <c r="AF53" i="1" s="1"/>
  <c r="AJ53" i="1" s="1"/>
  <c r="BB52" i="1"/>
  <c r="AU52" i="1"/>
  <c r="AR52" i="1"/>
  <c r="AP52" i="1"/>
  <c r="AN52" i="1"/>
  <c r="AL52" i="1"/>
  <c r="AI52" i="1"/>
  <c r="AD52" i="1"/>
  <c r="AF52" i="1" s="1"/>
  <c r="AJ52" i="1" s="1"/>
  <c r="AB52" i="1"/>
  <c r="BB51" i="1"/>
  <c r="AU51" i="1"/>
  <c r="AR51" i="1"/>
  <c r="AP51" i="1"/>
  <c r="AN51" i="1"/>
  <c r="AL51" i="1"/>
  <c r="AI51" i="1"/>
  <c r="AB51" i="1"/>
  <c r="AD51" i="1" s="1"/>
  <c r="AF51" i="1" s="1"/>
  <c r="BB50" i="1"/>
  <c r="AU50" i="1"/>
  <c r="AR50" i="1"/>
  <c r="AP50" i="1"/>
  <c r="AN50" i="1"/>
  <c r="AL50" i="1"/>
  <c r="AI50" i="1"/>
  <c r="AB50" i="1"/>
  <c r="AD50" i="1" s="1"/>
  <c r="AF50" i="1" s="1"/>
  <c r="AJ50" i="1" s="1"/>
  <c r="BB49" i="1"/>
  <c r="AU49" i="1"/>
  <c r="AR49" i="1"/>
  <c r="AP49" i="1"/>
  <c r="AN49" i="1"/>
  <c r="AL49" i="1"/>
  <c r="AI49" i="1"/>
  <c r="AB49" i="1"/>
  <c r="AD49" i="1" s="1"/>
  <c r="AF49" i="1" s="1"/>
  <c r="AJ49" i="1" s="1"/>
  <c r="BB48" i="1"/>
  <c r="AU48" i="1"/>
  <c r="AR48" i="1"/>
  <c r="AP48" i="1"/>
  <c r="AN48" i="1"/>
  <c r="AL48" i="1"/>
  <c r="AV48" i="1" s="1"/>
  <c r="AI48" i="1"/>
  <c r="AD48" i="1"/>
  <c r="AF48" i="1" s="1"/>
  <c r="AJ48" i="1" s="1"/>
  <c r="AB48" i="1"/>
  <c r="BB47" i="1"/>
  <c r="AU47" i="1"/>
  <c r="AR47" i="1"/>
  <c r="AP47" i="1"/>
  <c r="AN47" i="1"/>
  <c r="AV47" i="1" s="1"/>
  <c r="AL47" i="1"/>
  <c r="AI47" i="1"/>
  <c r="AB47" i="1"/>
  <c r="AD47" i="1" s="1"/>
  <c r="AF47" i="1" s="1"/>
  <c r="BB46" i="1"/>
  <c r="AU46" i="1"/>
  <c r="AR46" i="1"/>
  <c r="AP46" i="1"/>
  <c r="AN46" i="1"/>
  <c r="AL46" i="1"/>
  <c r="AI46" i="1"/>
  <c r="AB46" i="1"/>
  <c r="AD46" i="1" s="1"/>
  <c r="AF46" i="1" s="1"/>
  <c r="AJ46" i="1" s="1"/>
  <c r="BB45" i="1"/>
  <c r="AU45" i="1"/>
  <c r="AR45" i="1"/>
  <c r="AP45" i="1"/>
  <c r="AN45" i="1"/>
  <c r="AL45" i="1"/>
  <c r="AI45" i="1"/>
  <c r="AB45" i="1"/>
  <c r="AD45" i="1" s="1"/>
  <c r="AF45" i="1" s="1"/>
  <c r="AJ45" i="1" s="1"/>
  <c r="BB44" i="1"/>
  <c r="AU44" i="1"/>
  <c r="AR44" i="1"/>
  <c r="AP44" i="1"/>
  <c r="AN44" i="1"/>
  <c r="AL44" i="1"/>
  <c r="AI44" i="1"/>
  <c r="AD44" i="1"/>
  <c r="AF44" i="1" s="1"/>
  <c r="AJ44" i="1" s="1"/>
  <c r="AB44" i="1"/>
  <c r="BB43" i="1"/>
  <c r="AU43" i="1"/>
  <c r="AR43" i="1"/>
  <c r="AP43" i="1"/>
  <c r="AN43" i="1"/>
  <c r="AL43" i="1"/>
  <c r="AI43" i="1"/>
  <c r="AB43" i="1"/>
  <c r="AD43" i="1" s="1"/>
  <c r="AF43" i="1" s="1"/>
  <c r="BB42" i="1"/>
  <c r="AU42" i="1"/>
  <c r="AR42" i="1"/>
  <c r="AP42" i="1"/>
  <c r="AN42" i="1"/>
  <c r="AL42" i="1"/>
  <c r="AI42" i="1"/>
  <c r="AB42" i="1"/>
  <c r="AD42" i="1" s="1"/>
  <c r="AF42" i="1" s="1"/>
  <c r="AJ42" i="1" s="1"/>
  <c r="BB41" i="1"/>
  <c r="AU41" i="1"/>
  <c r="AR41" i="1"/>
  <c r="AP41" i="1"/>
  <c r="AN41" i="1"/>
  <c r="AL41" i="1"/>
  <c r="AI41" i="1"/>
  <c r="AB41" i="1"/>
  <c r="AD41" i="1" s="1"/>
  <c r="AF41" i="1" s="1"/>
  <c r="AJ41" i="1" s="1"/>
  <c r="BB40" i="1"/>
  <c r="AU40" i="1"/>
  <c r="AR40" i="1"/>
  <c r="AP40" i="1"/>
  <c r="AN40" i="1"/>
  <c r="AL40" i="1"/>
  <c r="AV40" i="1" s="1"/>
  <c r="AI40" i="1"/>
  <c r="AD40" i="1"/>
  <c r="AF40" i="1" s="1"/>
  <c r="AB40" i="1"/>
  <c r="BB39" i="1"/>
  <c r="AU39" i="1"/>
  <c r="AR39" i="1"/>
  <c r="AP39" i="1"/>
  <c r="AN39" i="1"/>
  <c r="AV39" i="1" s="1"/>
  <c r="AL39" i="1"/>
  <c r="AI39" i="1"/>
  <c r="AB39" i="1"/>
  <c r="AD39" i="1" s="1"/>
  <c r="AF39" i="1" s="1"/>
  <c r="BB38" i="1"/>
  <c r="AU38" i="1"/>
  <c r="AR38" i="1"/>
  <c r="AP38" i="1"/>
  <c r="AN38" i="1"/>
  <c r="AL38" i="1"/>
  <c r="AI38" i="1"/>
  <c r="AB38" i="1"/>
  <c r="AD38" i="1" s="1"/>
  <c r="AF38" i="1" s="1"/>
  <c r="AJ38" i="1" s="1"/>
  <c r="BB37" i="1"/>
  <c r="AU37" i="1"/>
  <c r="AR37" i="1"/>
  <c r="AP37" i="1"/>
  <c r="AN37" i="1"/>
  <c r="AL37" i="1"/>
  <c r="AI37" i="1"/>
  <c r="AB37" i="1"/>
  <c r="AD37" i="1" s="1"/>
  <c r="AF37" i="1" s="1"/>
  <c r="AJ37" i="1" s="1"/>
  <c r="BB36" i="1"/>
  <c r="AU36" i="1"/>
  <c r="AR36" i="1"/>
  <c r="AP36" i="1"/>
  <c r="AN36" i="1"/>
  <c r="AL36" i="1"/>
  <c r="AI36" i="1"/>
  <c r="AD36" i="1"/>
  <c r="AF36" i="1" s="1"/>
  <c r="AB36" i="1"/>
  <c r="BB35" i="1"/>
  <c r="AU35" i="1"/>
  <c r="AR35" i="1"/>
  <c r="AP35" i="1"/>
  <c r="AN35" i="1"/>
  <c r="AL35" i="1"/>
  <c r="AI35" i="1"/>
  <c r="AB35" i="1"/>
  <c r="AD35" i="1" s="1"/>
  <c r="AF35" i="1" s="1"/>
  <c r="BB34" i="1"/>
  <c r="AU34" i="1"/>
  <c r="AR34" i="1"/>
  <c r="AP34" i="1"/>
  <c r="AN34" i="1"/>
  <c r="AL34" i="1"/>
  <c r="AI34" i="1"/>
  <c r="AB34" i="1"/>
  <c r="AD34" i="1" s="1"/>
  <c r="AF34" i="1" s="1"/>
  <c r="AJ34" i="1" s="1"/>
  <c r="BB33" i="1"/>
  <c r="AU33" i="1"/>
  <c r="AR33" i="1"/>
  <c r="AP33" i="1"/>
  <c r="AN33" i="1"/>
  <c r="AL33" i="1"/>
  <c r="AI33" i="1"/>
  <c r="AB33" i="1"/>
  <c r="AD33" i="1" s="1"/>
  <c r="AF33" i="1" s="1"/>
  <c r="AJ33" i="1" s="1"/>
  <c r="BB32" i="1"/>
  <c r="AU32" i="1"/>
  <c r="AR32" i="1"/>
  <c r="AP32" i="1"/>
  <c r="AN32" i="1"/>
  <c r="AL32" i="1"/>
  <c r="AV32" i="1" s="1"/>
  <c r="AI32" i="1"/>
  <c r="AD32" i="1"/>
  <c r="AF32" i="1" s="1"/>
  <c r="AB32" i="1"/>
  <c r="BB31" i="1"/>
  <c r="AU31" i="1"/>
  <c r="AR31" i="1"/>
  <c r="AP31" i="1"/>
  <c r="AN31" i="1"/>
  <c r="AV31" i="1" s="1"/>
  <c r="AL31" i="1"/>
  <c r="AI31" i="1"/>
  <c r="AB31" i="1"/>
  <c r="AD31" i="1" s="1"/>
  <c r="AF31" i="1" s="1"/>
  <c r="BB30" i="1"/>
  <c r="AU30" i="1"/>
  <c r="AR30" i="1"/>
  <c r="AP30" i="1"/>
  <c r="AN30" i="1"/>
  <c r="AL30" i="1"/>
  <c r="AI30" i="1"/>
  <c r="AB30" i="1"/>
  <c r="AD30" i="1" s="1"/>
  <c r="AF30" i="1" s="1"/>
  <c r="AJ30" i="1" s="1"/>
  <c r="BB29" i="1"/>
  <c r="AU29" i="1"/>
  <c r="AR29" i="1"/>
  <c r="AP29" i="1"/>
  <c r="AN29" i="1"/>
  <c r="AL29" i="1"/>
  <c r="AI29" i="1"/>
  <c r="AB29" i="1"/>
  <c r="AD29" i="1" s="1"/>
  <c r="AF29" i="1" s="1"/>
  <c r="AJ29" i="1" s="1"/>
  <c r="BB28" i="1"/>
  <c r="AU28" i="1"/>
  <c r="AR28" i="1"/>
  <c r="AP28" i="1"/>
  <c r="AN28" i="1"/>
  <c r="AL28" i="1"/>
  <c r="AI28" i="1"/>
  <c r="AD28" i="1"/>
  <c r="AF28" i="1" s="1"/>
  <c r="AB28" i="1"/>
  <c r="BB27" i="1"/>
  <c r="AU27" i="1"/>
  <c r="AR27" i="1"/>
  <c r="AP27" i="1"/>
  <c r="AN27" i="1"/>
  <c r="AL27" i="1"/>
  <c r="AI27" i="1"/>
  <c r="AB27" i="1"/>
  <c r="AD27" i="1" s="1"/>
  <c r="AF27" i="1" s="1"/>
  <c r="BB26" i="1"/>
  <c r="AU26" i="1"/>
  <c r="AR26" i="1"/>
  <c r="AP26" i="1"/>
  <c r="AN26" i="1"/>
  <c r="AL26" i="1"/>
  <c r="AI26" i="1"/>
  <c r="AB26" i="1"/>
  <c r="AD26" i="1" s="1"/>
  <c r="AF26" i="1" s="1"/>
  <c r="AJ26" i="1" s="1"/>
  <c r="BB25" i="1"/>
  <c r="AU25" i="1"/>
  <c r="AR25" i="1"/>
  <c r="AP25" i="1"/>
  <c r="AN25" i="1"/>
  <c r="AL25" i="1"/>
  <c r="AI25" i="1"/>
  <c r="AB25" i="1"/>
  <c r="AD25" i="1" s="1"/>
  <c r="AF25" i="1" s="1"/>
  <c r="AJ25" i="1" s="1"/>
  <c r="BB24" i="1"/>
  <c r="AU24" i="1"/>
  <c r="AR24" i="1"/>
  <c r="AP24" i="1"/>
  <c r="AN24" i="1"/>
  <c r="AL24" i="1"/>
  <c r="AV24" i="1" s="1"/>
  <c r="AI24" i="1"/>
  <c r="AD24" i="1"/>
  <c r="AF24" i="1" s="1"/>
  <c r="AB24" i="1"/>
  <c r="BB23" i="1"/>
  <c r="AU23" i="1"/>
  <c r="AR23" i="1"/>
  <c r="AP23" i="1"/>
  <c r="AN23" i="1"/>
  <c r="AV23" i="1" s="1"/>
  <c r="AL23" i="1"/>
  <c r="AI23" i="1"/>
  <c r="AB23" i="1"/>
  <c r="AD23" i="1" s="1"/>
  <c r="AF23" i="1" s="1"/>
  <c r="BB22" i="1"/>
  <c r="AU22" i="1"/>
  <c r="AR22" i="1"/>
  <c r="AP22" i="1"/>
  <c r="AN22" i="1"/>
  <c r="AL22" i="1"/>
  <c r="AI22" i="1"/>
  <c r="AB22" i="1"/>
  <c r="AD22" i="1" s="1"/>
  <c r="AF22" i="1" s="1"/>
  <c r="AJ22" i="1" s="1"/>
  <c r="BB21" i="1"/>
  <c r="AU21" i="1"/>
  <c r="AR21" i="1"/>
  <c r="AP21" i="1"/>
  <c r="AN21" i="1"/>
  <c r="AL21" i="1"/>
  <c r="AI21" i="1"/>
  <c r="AB21" i="1"/>
  <c r="AD21" i="1" s="1"/>
  <c r="AF21" i="1" s="1"/>
  <c r="AJ21" i="1" s="1"/>
  <c r="BB20" i="1"/>
  <c r="AU20" i="1"/>
  <c r="AR20" i="1"/>
  <c r="AP20" i="1"/>
  <c r="AN20" i="1"/>
  <c r="AL20" i="1"/>
  <c r="AI20" i="1"/>
  <c r="AD20" i="1"/>
  <c r="AF20" i="1" s="1"/>
  <c r="AB20" i="1"/>
  <c r="BB19" i="1"/>
  <c r="AU19" i="1"/>
  <c r="AR19" i="1"/>
  <c r="AP19" i="1"/>
  <c r="AN19" i="1"/>
  <c r="AL19" i="1"/>
  <c r="AI19" i="1"/>
  <c r="AB19" i="1"/>
  <c r="AD19" i="1" s="1"/>
  <c r="AF19" i="1" s="1"/>
  <c r="BB18" i="1"/>
  <c r="AU18" i="1"/>
  <c r="AR18" i="1"/>
  <c r="AP18" i="1"/>
  <c r="AN18" i="1"/>
  <c r="AL18" i="1"/>
  <c r="AI18" i="1"/>
  <c r="AB18" i="1"/>
  <c r="AD18" i="1" s="1"/>
  <c r="AF18" i="1" s="1"/>
  <c r="AJ18" i="1" s="1"/>
  <c r="BB17" i="1"/>
  <c r="AU17" i="1"/>
  <c r="AR17" i="1"/>
  <c r="AP17" i="1"/>
  <c r="AN17" i="1"/>
  <c r="AL17" i="1"/>
  <c r="AI17" i="1"/>
  <c r="AB17" i="1"/>
  <c r="AD17" i="1" s="1"/>
  <c r="AF17" i="1" s="1"/>
  <c r="AJ17" i="1" s="1"/>
  <c r="BB16" i="1"/>
  <c r="AU16" i="1"/>
  <c r="AR16" i="1"/>
  <c r="AP16" i="1"/>
  <c r="AN16" i="1"/>
  <c r="AL16" i="1"/>
  <c r="AV16" i="1" s="1"/>
  <c r="AI16" i="1"/>
  <c r="AD16" i="1"/>
  <c r="AF16" i="1" s="1"/>
  <c r="AB16" i="1"/>
  <c r="BB15" i="1"/>
  <c r="AU15" i="1"/>
  <c r="AR15" i="1"/>
  <c r="AP15" i="1"/>
  <c r="AN15" i="1"/>
  <c r="AV15" i="1" s="1"/>
  <c r="AL15" i="1"/>
  <c r="AI15" i="1"/>
  <c r="AB15" i="1"/>
  <c r="AD15" i="1" s="1"/>
  <c r="AF15" i="1" s="1"/>
  <c r="BB14" i="1"/>
  <c r="AU14" i="1"/>
  <c r="AR14" i="1"/>
  <c r="AP14" i="1"/>
  <c r="AN14" i="1"/>
  <c r="AL14" i="1"/>
  <c r="AI14" i="1"/>
  <c r="AB14" i="1"/>
  <c r="AD14" i="1" s="1"/>
  <c r="AF14" i="1" s="1"/>
  <c r="AJ14" i="1" s="1"/>
  <c r="BB13" i="1"/>
  <c r="AU13" i="1"/>
  <c r="AR13" i="1"/>
  <c r="AP13" i="1"/>
  <c r="AN13" i="1"/>
  <c r="AL13" i="1"/>
  <c r="AI13" i="1"/>
  <c r="AB13" i="1"/>
  <c r="AD13" i="1" s="1"/>
  <c r="AF13" i="1" s="1"/>
  <c r="AJ13" i="1" s="1"/>
  <c r="BB12" i="1"/>
  <c r="AU12" i="1"/>
  <c r="AR12" i="1"/>
  <c r="AP12" i="1"/>
  <c r="AN12" i="1"/>
  <c r="AL12" i="1"/>
  <c r="AI12" i="1"/>
  <c r="AD12" i="1"/>
  <c r="AF12" i="1" s="1"/>
  <c r="AB12" i="1"/>
  <c r="BB11" i="1"/>
  <c r="AU11" i="1"/>
  <c r="AR11" i="1"/>
  <c r="AP11" i="1"/>
  <c r="AN11" i="1"/>
  <c r="AL11" i="1"/>
  <c r="AI11" i="1"/>
  <c r="AB11" i="1"/>
  <c r="AD11" i="1" s="1"/>
  <c r="AF11" i="1" s="1"/>
  <c r="BB10" i="1"/>
  <c r="AU10" i="1"/>
  <c r="AR10" i="1"/>
  <c r="AP10" i="1"/>
  <c r="AN10" i="1"/>
  <c r="AL10" i="1"/>
  <c r="AI10" i="1"/>
  <c r="AB10" i="1"/>
  <c r="AD10" i="1" s="1"/>
  <c r="AF10" i="1" s="1"/>
  <c r="AJ10" i="1" s="1"/>
  <c r="BB9" i="1"/>
  <c r="AU9" i="1"/>
  <c r="AR9" i="1"/>
  <c r="AP9" i="1"/>
  <c r="AN9" i="1"/>
  <c r="AL9" i="1"/>
  <c r="AI9" i="1"/>
  <c r="AB9" i="1"/>
  <c r="AD9" i="1" s="1"/>
  <c r="AF9" i="1" s="1"/>
  <c r="AJ9" i="1" s="1"/>
  <c r="BB8" i="1"/>
  <c r="AU8" i="1"/>
  <c r="AR8" i="1"/>
  <c r="AP8" i="1"/>
  <c r="AN8" i="1"/>
  <c r="AL8" i="1"/>
  <c r="AV8" i="1" s="1"/>
  <c r="AI8" i="1"/>
  <c r="AD8" i="1"/>
  <c r="AF8" i="1" s="1"/>
  <c r="AB8" i="1"/>
  <c r="BB7" i="1"/>
  <c r="AU7" i="1"/>
  <c r="AR7" i="1"/>
  <c r="AP7" i="1"/>
  <c r="AN7" i="1"/>
  <c r="AV7" i="1" s="1"/>
  <c r="AL7" i="1"/>
  <c r="AI7" i="1"/>
  <c r="AB7" i="1"/>
  <c r="AD7" i="1" s="1"/>
  <c r="AF7" i="1" s="1"/>
  <c r="BB6" i="1"/>
  <c r="AU6" i="1"/>
  <c r="AR6" i="1"/>
  <c r="AP6" i="1"/>
  <c r="AN6" i="1"/>
  <c r="AL6" i="1"/>
  <c r="AI6" i="1"/>
  <c r="AB6" i="1"/>
  <c r="AD6" i="1" s="1"/>
  <c r="AF6" i="1" s="1"/>
  <c r="AJ6" i="1" s="1"/>
  <c r="BB5" i="1"/>
  <c r="AU5" i="1"/>
  <c r="AR5" i="1"/>
  <c r="AP5" i="1"/>
  <c r="AN5" i="1"/>
  <c r="AL5" i="1"/>
  <c r="AI5" i="1"/>
  <c r="AB5" i="1"/>
  <c r="AD5" i="1" s="1"/>
  <c r="AF5" i="1" s="1"/>
  <c r="AJ5" i="1" s="1"/>
  <c r="BB4" i="1"/>
  <c r="AU4" i="1"/>
  <c r="AR4" i="1"/>
  <c r="AP4" i="1"/>
  <c r="AN4" i="1"/>
  <c r="AL4" i="1"/>
  <c r="AI4" i="1"/>
  <c r="AD4" i="1"/>
  <c r="AF4" i="1" s="1"/>
  <c r="AB4" i="1"/>
  <c r="BB3" i="1"/>
  <c r="AU3" i="1"/>
  <c r="AR3" i="1"/>
  <c r="AP3" i="1"/>
  <c r="AN3" i="1"/>
  <c r="AL3" i="1"/>
  <c r="AI3" i="1"/>
  <c r="AB3" i="1"/>
  <c r="AD3" i="1" s="1"/>
  <c r="AF3" i="1" s="1"/>
  <c r="BB2" i="1"/>
  <c r="AU2" i="1"/>
  <c r="AR2" i="1"/>
  <c r="AP2" i="1"/>
  <c r="AN2" i="1"/>
  <c r="AL2" i="1"/>
  <c r="AI2" i="1"/>
  <c r="AB2" i="1"/>
  <c r="AD2" i="1" s="1"/>
  <c r="AF2" i="1" s="1"/>
  <c r="AJ2" i="1" s="1"/>
  <c r="AW37" i="1" l="1"/>
  <c r="BA37" i="1" s="1"/>
  <c r="AV245" i="1"/>
  <c r="AV2" i="1"/>
  <c r="AJ7" i="1"/>
  <c r="AV9" i="1"/>
  <c r="AV10" i="1"/>
  <c r="AW10" i="1" s="1"/>
  <c r="AJ15" i="1"/>
  <c r="AV17" i="1"/>
  <c r="AV18" i="1"/>
  <c r="AJ23" i="1"/>
  <c r="AV25" i="1"/>
  <c r="AV26" i="1"/>
  <c r="AJ31" i="1"/>
  <c r="AV33" i="1"/>
  <c r="AV34" i="1"/>
  <c r="AJ39" i="1"/>
  <c r="AV41" i="1"/>
  <c r="AV42" i="1"/>
  <c r="AW42" i="1" s="1"/>
  <c r="AJ47" i="1"/>
  <c r="AW47" i="1" s="1"/>
  <c r="AV49" i="1"/>
  <c r="AV50" i="1"/>
  <c r="AW50" i="1" s="1"/>
  <c r="AJ55" i="1"/>
  <c r="AW55" i="1" s="1"/>
  <c r="BA55" i="1" s="1"/>
  <c r="AV57" i="1"/>
  <c r="AV58" i="1"/>
  <c r="AW58" i="1" s="1"/>
  <c r="AV59" i="1"/>
  <c r="AV63" i="1"/>
  <c r="AV65" i="1"/>
  <c r="AV66" i="1"/>
  <c r="AJ71" i="1"/>
  <c r="AJ102" i="1"/>
  <c r="AW102" i="1" s="1"/>
  <c r="AW5" i="1"/>
  <c r="AX5" i="1" s="1"/>
  <c r="AW151" i="1"/>
  <c r="BA151" i="1" s="1"/>
  <c r="AV4" i="1"/>
  <c r="AW9" i="1"/>
  <c r="AV11" i="1"/>
  <c r="AV12" i="1"/>
  <c r="AW17" i="1"/>
  <c r="AV19" i="1"/>
  <c r="AV20" i="1"/>
  <c r="AW25" i="1"/>
  <c r="AV27" i="1"/>
  <c r="AV28" i="1"/>
  <c r="AW33" i="1"/>
  <c r="BA33" i="1" s="1"/>
  <c r="AV35" i="1"/>
  <c r="AV36" i="1"/>
  <c r="AW41" i="1"/>
  <c r="AV43" i="1"/>
  <c r="AV44" i="1"/>
  <c r="AW44" i="1" s="1"/>
  <c r="AV51" i="1"/>
  <c r="AV52" i="1"/>
  <c r="AW52" i="1" s="1"/>
  <c r="AV61" i="1"/>
  <c r="AV64" i="1"/>
  <c r="AV67" i="1"/>
  <c r="AW75" i="1"/>
  <c r="AW116" i="1"/>
  <c r="BA116" i="1" s="1"/>
  <c r="AW167" i="1"/>
  <c r="BA167" i="1" s="1"/>
  <c r="AW61" i="1"/>
  <c r="BA61" i="1" s="1"/>
  <c r="AV3" i="1"/>
  <c r="AJ3" i="1"/>
  <c r="AW3" i="1" s="1"/>
  <c r="AV5" i="1"/>
  <c r="AV6" i="1"/>
  <c r="AJ11" i="1"/>
  <c r="AV13" i="1"/>
  <c r="AW13" i="1" s="1"/>
  <c r="AV14" i="1"/>
  <c r="AJ19" i="1"/>
  <c r="AV21" i="1"/>
  <c r="AW21" i="1" s="1"/>
  <c r="AV22" i="1"/>
  <c r="AW22" i="1" s="1"/>
  <c r="AJ27" i="1"/>
  <c r="AV29" i="1"/>
  <c r="AW29" i="1" s="1"/>
  <c r="AV30" i="1"/>
  <c r="AJ35" i="1"/>
  <c r="AW35" i="1" s="1"/>
  <c r="AV37" i="1"/>
  <c r="AV38" i="1"/>
  <c r="AJ43" i="1"/>
  <c r="AV45" i="1"/>
  <c r="AW45" i="1" s="1"/>
  <c r="AV46" i="1"/>
  <c r="AJ51" i="1"/>
  <c r="AW51" i="1" s="1"/>
  <c r="AV53" i="1"/>
  <c r="AV54" i="1"/>
  <c r="AW54" i="1" s="1"/>
  <c r="AJ59" i="1"/>
  <c r="AW59" i="1" s="1"/>
  <c r="AV60" i="1"/>
  <c r="AV62" i="1"/>
  <c r="AW62" i="1" s="1"/>
  <c r="AJ64" i="1"/>
  <c r="AW64" i="1" s="1"/>
  <c r="BA64" i="1" s="1"/>
  <c r="AJ65" i="1"/>
  <c r="AW65" i="1" s="1"/>
  <c r="AW66" i="1"/>
  <c r="AW107" i="1"/>
  <c r="AV68" i="1"/>
  <c r="AV71" i="1"/>
  <c r="AW71" i="1" s="1"/>
  <c r="AV78" i="1"/>
  <c r="AJ82" i="1"/>
  <c r="AV84" i="1"/>
  <c r="AV86" i="1"/>
  <c r="AV91" i="1"/>
  <c r="AV96" i="1"/>
  <c r="AV99" i="1"/>
  <c r="AV101" i="1"/>
  <c r="AV104" i="1"/>
  <c r="AJ110" i="1"/>
  <c r="AV113" i="1"/>
  <c r="AV124" i="1"/>
  <c r="AV127" i="1"/>
  <c r="AJ130" i="1"/>
  <c r="AW130" i="1" s="1"/>
  <c r="AJ136" i="1"/>
  <c r="AW136" i="1" s="1"/>
  <c r="AV138" i="1"/>
  <c r="AV139" i="1"/>
  <c r="AJ144" i="1"/>
  <c r="AW144" i="1" s="1"/>
  <c r="AV146" i="1"/>
  <c r="AV147" i="1"/>
  <c r="AJ152" i="1"/>
  <c r="AW152" i="1" s="1"/>
  <c r="AV154" i="1"/>
  <c r="AV155" i="1"/>
  <c r="AJ160" i="1"/>
  <c r="AW160" i="1" s="1"/>
  <c r="BA160" i="1" s="1"/>
  <c r="AV162" i="1"/>
  <c r="AV163" i="1"/>
  <c r="AJ168" i="1"/>
  <c r="AW168" i="1" s="1"/>
  <c r="AV170" i="1"/>
  <c r="AV171" i="1"/>
  <c r="AV180" i="1"/>
  <c r="AJ186" i="1"/>
  <c r="AV188" i="1"/>
  <c r="AW188" i="1" s="1"/>
  <c r="AV189" i="1"/>
  <c r="AV195" i="1"/>
  <c r="AV197" i="1"/>
  <c r="AJ199" i="1"/>
  <c r="AW199" i="1" s="1"/>
  <c r="BA199" i="1" s="1"/>
  <c r="AV202" i="1"/>
  <c r="AV210" i="1"/>
  <c r="AV218" i="1"/>
  <c r="AV225" i="1"/>
  <c r="AV231" i="1"/>
  <c r="AV235" i="1"/>
  <c r="AW235" i="1" s="1"/>
  <c r="AV236" i="1"/>
  <c r="AV237" i="1"/>
  <c r="AV242" i="1"/>
  <c r="AJ68" i="1"/>
  <c r="AW68" i="1" s="1"/>
  <c r="AJ70" i="1"/>
  <c r="AW70" i="1" s="1"/>
  <c r="AV76" i="1"/>
  <c r="AV79" i="1"/>
  <c r="AW79" i="1" s="1"/>
  <c r="AJ83" i="1"/>
  <c r="AJ84" i="1"/>
  <c r="AW84" i="1" s="1"/>
  <c r="AJ85" i="1"/>
  <c r="AW85" i="1" s="1"/>
  <c r="BA85" i="1" s="1"/>
  <c r="AV87" i="1"/>
  <c r="AV94" i="1"/>
  <c r="AW94" i="1" s="1"/>
  <c r="AJ98" i="1"/>
  <c r="AV100" i="1"/>
  <c r="AW100" i="1" s="1"/>
  <c r="AV102" i="1"/>
  <c r="AV107" i="1"/>
  <c r="AJ111" i="1"/>
  <c r="AW111" i="1" s="1"/>
  <c r="AX111" i="1" s="1"/>
  <c r="AV112" i="1"/>
  <c r="AW112" i="1" s="1"/>
  <c r="AV115" i="1"/>
  <c r="AV117" i="1"/>
  <c r="AW117" i="1" s="1"/>
  <c r="AJ119" i="1"/>
  <c r="AV120" i="1"/>
  <c r="AJ124" i="1"/>
  <c r="AJ125" i="1"/>
  <c r="AJ126" i="1"/>
  <c r="AW126" i="1" s="1"/>
  <c r="AJ131" i="1"/>
  <c r="AV132" i="1"/>
  <c r="AJ137" i="1"/>
  <c r="AJ138" i="1"/>
  <c r="AV140" i="1"/>
  <c r="AJ145" i="1"/>
  <c r="AJ146" i="1"/>
  <c r="AW146" i="1" s="1"/>
  <c r="AV148" i="1"/>
  <c r="AJ153" i="1"/>
  <c r="AJ154" i="1"/>
  <c r="AW154" i="1" s="1"/>
  <c r="AV156" i="1"/>
  <c r="AJ161" i="1"/>
  <c r="AJ162" i="1"/>
  <c r="AW162" i="1" s="1"/>
  <c r="AX162" i="1" s="1"/>
  <c r="AV164" i="1"/>
  <c r="AJ169" i="1"/>
  <c r="AJ170" i="1"/>
  <c r="AV172" i="1"/>
  <c r="AV176" i="1"/>
  <c r="AV177" i="1"/>
  <c r="AV182" i="1"/>
  <c r="AV183" i="1"/>
  <c r="AJ187" i="1"/>
  <c r="AJ188" i="1"/>
  <c r="AV190" i="1"/>
  <c r="AV191" i="1"/>
  <c r="AJ196" i="1"/>
  <c r="AW196" i="1" s="1"/>
  <c r="AJ202" i="1"/>
  <c r="AV203" i="1"/>
  <c r="AJ207" i="1"/>
  <c r="AJ210" i="1"/>
  <c r="AV211" i="1"/>
  <c r="AJ215" i="1"/>
  <c r="AJ218" i="1"/>
  <c r="AV219" i="1"/>
  <c r="AV223" i="1"/>
  <c r="AJ232" i="1"/>
  <c r="AJ233" i="1"/>
  <c r="AW233" i="1" s="1"/>
  <c r="BA233" i="1" s="1"/>
  <c r="AV234" i="1"/>
  <c r="AJ236" i="1"/>
  <c r="AW236" i="1" s="1"/>
  <c r="AV239" i="1"/>
  <c r="AV241" i="1"/>
  <c r="AW241" i="1" s="1"/>
  <c r="AJ245" i="1"/>
  <c r="AV72" i="1"/>
  <c r="AJ76" i="1"/>
  <c r="AJ77" i="1"/>
  <c r="AJ78" i="1"/>
  <c r="AW78" i="1" s="1"/>
  <c r="AV81" i="1"/>
  <c r="AJ91" i="1"/>
  <c r="AW91" i="1" s="1"/>
  <c r="AV92" i="1"/>
  <c r="AW92" i="1" s="1"/>
  <c r="AV95" i="1"/>
  <c r="AW95" i="1" s="1"/>
  <c r="AJ99" i="1"/>
  <c r="AJ100" i="1"/>
  <c r="AJ101" i="1"/>
  <c r="AW101" i="1" s="1"/>
  <c r="AX101" i="1" s="1"/>
  <c r="AV103" i="1"/>
  <c r="AV110" i="1"/>
  <c r="AJ112" i="1"/>
  <c r="AJ114" i="1"/>
  <c r="AV116" i="1"/>
  <c r="AV118" i="1"/>
  <c r="AJ120" i="1"/>
  <c r="AV123" i="1"/>
  <c r="AW123" i="1" s="1"/>
  <c r="AJ127" i="1"/>
  <c r="AW127" i="1" s="1"/>
  <c r="AX127" i="1" s="1"/>
  <c r="AV128" i="1"/>
  <c r="AV129" i="1"/>
  <c r="AW129" i="1" s="1"/>
  <c r="AJ132" i="1"/>
  <c r="AW132" i="1" s="1"/>
  <c r="AV134" i="1"/>
  <c r="AW134" i="1" s="1"/>
  <c r="AV135" i="1"/>
  <c r="AJ139" i="1"/>
  <c r="AW139" i="1" s="1"/>
  <c r="AJ140" i="1"/>
  <c r="AW140" i="1" s="1"/>
  <c r="BA140" i="1" s="1"/>
  <c r="AV142" i="1"/>
  <c r="AW142" i="1" s="1"/>
  <c r="AV143" i="1"/>
  <c r="AW143" i="1" s="1"/>
  <c r="AJ147" i="1"/>
  <c r="AJ148" i="1"/>
  <c r="AW148" i="1" s="1"/>
  <c r="BA148" i="1" s="1"/>
  <c r="AV150" i="1"/>
  <c r="AW150" i="1" s="1"/>
  <c r="AV151" i="1"/>
  <c r="AJ155" i="1"/>
  <c r="AW155" i="1" s="1"/>
  <c r="AJ156" i="1"/>
  <c r="AW156" i="1" s="1"/>
  <c r="BA156" i="1" s="1"/>
  <c r="AV158" i="1"/>
  <c r="AW158" i="1" s="1"/>
  <c r="AV159" i="1"/>
  <c r="AW159" i="1" s="1"/>
  <c r="AJ163" i="1"/>
  <c r="AW163" i="1" s="1"/>
  <c r="AJ164" i="1"/>
  <c r="AW164" i="1" s="1"/>
  <c r="BA164" i="1" s="1"/>
  <c r="AV166" i="1"/>
  <c r="AW166" i="1" s="1"/>
  <c r="AV167" i="1"/>
  <c r="AJ171" i="1"/>
  <c r="AW171" i="1" s="1"/>
  <c r="AJ172" i="1"/>
  <c r="AW172" i="1" s="1"/>
  <c r="BA172" i="1" s="1"/>
  <c r="AV174" i="1"/>
  <c r="AW174" i="1" s="1"/>
  <c r="AV175" i="1"/>
  <c r="AV178" i="1"/>
  <c r="AJ181" i="1"/>
  <c r="AJ182" i="1"/>
  <c r="AV184" i="1"/>
  <c r="AV185" i="1"/>
  <c r="AJ190" i="1"/>
  <c r="AW190" i="1" s="1"/>
  <c r="AV192" i="1"/>
  <c r="AV193" i="1"/>
  <c r="AJ197" i="1"/>
  <c r="AW197" i="1" s="1"/>
  <c r="AJ203" i="1"/>
  <c r="AW203" i="1" s="1"/>
  <c r="BA203" i="1" s="1"/>
  <c r="AJ204" i="1"/>
  <c r="AJ211" i="1"/>
  <c r="AW211" i="1" s="1"/>
  <c r="AJ212" i="1"/>
  <c r="AJ219" i="1"/>
  <c r="AW219" i="1" s="1"/>
  <c r="AX219" i="1" s="1"/>
  <c r="AJ220" i="1"/>
  <c r="AJ224" i="1"/>
  <c r="AJ225" i="1"/>
  <c r="AV227" i="1"/>
  <c r="AW227" i="1" s="1"/>
  <c r="BA227" i="1" s="1"/>
  <c r="AV230" i="1"/>
  <c r="AW230" i="1" s="1"/>
  <c r="AJ237" i="1"/>
  <c r="AJ240" i="1"/>
  <c r="AV246" i="1"/>
  <c r="BA9" i="1"/>
  <c r="AX9" i="1"/>
  <c r="BA25" i="1"/>
  <c r="AX25" i="1"/>
  <c r="AW11" i="1"/>
  <c r="AW19" i="1"/>
  <c r="AW27" i="1"/>
  <c r="BA5" i="1"/>
  <c r="AW7" i="1"/>
  <c r="AW15" i="1"/>
  <c r="AW23" i="1"/>
  <c r="AW31" i="1"/>
  <c r="AW39" i="1"/>
  <c r="BA17" i="1"/>
  <c r="AX17" i="1"/>
  <c r="BA41" i="1"/>
  <c r="AX41" i="1"/>
  <c r="BA51" i="1"/>
  <c r="AX51" i="1"/>
  <c r="AW53" i="1"/>
  <c r="AW60" i="1"/>
  <c r="AW108" i="1"/>
  <c r="BA66" i="1"/>
  <c r="AX66" i="1"/>
  <c r="AW46" i="1"/>
  <c r="BA47" i="1"/>
  <c r="AX47" i="1"/>
  <c r="AX55" i="1"/>
  <c r="BA68" i="1"/>
  <c r="AX68" i="1"/>
  <c r="BA70" i="1"/>
  <c r="AX70" i="1"/>
  <c r="BA84" i="1"/>
  <c r="AX84" i="1"/>
  <c r="BA126" i="1"/>
  <c r="AX126" i="1"/>
  <c r="AX59" i="1"/>
  <c r="BA59" i="1"/>
  <c r="BA65" i="1"/>
  <c r="AX65" i="1"/>
  <c r="AW2" i="1"/>
  <c r="AJ4" i="1"/>
  <c r="AW4" i="1" s="1"/>
  <c r="AW6" i="1"/>
  <c r="AJ8" i="1"/>
  <c r="AW8" i="1" s="1"/>
  <c r="AJ12" i="1"/>
  <c r="AW12" i="1" s="1"/>
  <c r="AW14" i="1"/>
  <c r="AJ16" i="1"/>
  <c r="AW16" i="1" s="1"/>
  <c r="AW18" i="1"/>
  <c r="AJ20" i="1"/>
  <c r="AW20" i="1" s="1"/>
  <c r="AJ24" i="1"/>
  <c r="AW24" i="1" s="1"/>
  <c r="AW26" i="1"/>
  <c r="AJ28" i="1"/>
  <c r="AW28" i="1" s="1"/>
  <c r="AW30" i="1"/>
  <c r="AJ32" i="1"/>
  <c r="AW32" i="1" s="1"/>
  <c r="AW34" i="1"/>
  <c r="AJ36" i="1"/>
  <c r="AW36" i="1" s="1"/>
  <c r="AW38" i="1"/>
  <c r="AJ40" i="1"/>
  <c r="AW40" i="1" s="1"/>
  <c r="AW48" i="1"/>
  <c r="AW49" i="1"/>
  <c r="AW56" i="1"/>
  <c r="AW57" i="1"/>
  <c r="AW76" i="1"/>
  <c r="BA78" i="1"/>
  <c r="AX78" i="1"/>
  <c r="BA101" i="1"/>
  <c r="BA130" i="1"/>
  <c r="AX130" i="1"/>
  <c r="AX151" i="1"/>
  <c r="BA168" i="1"/>
  <c r="AX168" i="1"/>
  <c r="AJ73" i="1"/>
  <c r="AV74" i="1"/>
  <c r="AW86" i="1"/>
  <c r="AJ89" i="1"/>
  <c r="AV90" i="1"/>
  <c r="AW90" i="1" s="1"/>
  <c r="AJ105" i="1"/>
  <c r="AV106" i="1"/>
  <c r="AW118" i="1"/>
  <c r="AJ121" i="1"/>
  <c r="AV122" i="1"/>
  <c r="AW122" i="1" s="1"/>
  <c r="BA146" i="1"/>
  <c r="AX146" i="1"/>
  <c r="BA154" i="1"/>
  <c r="AX154" i="1"/>
  <c r="BA162" i="1"/>
  <c r="AW63" i="1"/>
  <c r="AW72" i="1"/>
  <c r="AW88" i="1"/>
  <c r="BA152" i="1"/>
  <c r="AX152" i="1"/>
  <c r="AW67" i="1"/>
  <c r="AV69" i="1"/>
  <c r="AW69" i="1" s="1"/>
  <c r="AV77" i="1"/>
  <c r="AW80" i="1"/>
  <c r="AW87" i="1"/>
  <c r="AV93" i="1"/>
  <c r="AW93" i="1" s="1"/>
  <c r="AW96" i="1"/>
  <c r="AW103" i="1"/>
  <c r="AV109" i="1"/>
  <c r="AW109" i="1" s="1"/>
  <c r="AW119" i="1"/>
  <c r="AV125" i="1"/>
  <c r="AW125" i="1" s="1"/>
  <c r="AW128" i="1"/>
  <c r="AX129" i="1"/>
  <c r="BA129" i="1"/>
  <c r="AX139" i="1"/>
  <c r="BA139" i="1"/>
  <c r="AX155" i="1"/>
  <c r="BA155" i="1"/>
  <c r="AX163" i="1"/>
  <c r="BA163" i="1"/>
  <c r="AX171" i="1"/>
  <c r="BA171" i="1"/>
  <c r="AX227" i="1"/>
  <c r="AW74" i="1"/>
  <c r="AW104" i="1"/>
  <c r="AW106" i="1"/>
  <c r="AW120" i="1"/>
  <c r="BA136" i="1"/>
  <c r="AX136" i="1"/>
  <c r="BA144" i="1"/>
  <c r="AX144" i="1"/>
  <c r="AX167" i="1"/>
  <c r="AV73" i="1"/>
  <c r="AJ81" i="1"/>
  <c r="AW81" i="1" s="1"/>
  <c r="AV82" i="1"/>
  <c r="AW82" i="1" s="1"/>
  <c r="AW83" i="1"/>
  <c r="AV89" i="1"/>
  <c r="AJ97" i="1"/>
  <c r="AW97" i="1" s="1"/>
  <c r="AV98" i="1"/>
  <c r="AW98" i="1" s="1"/>
  <c r="AW99" i="1"/>
  <c r="AV105" i="1"/>
  <c r="BA111" i="1"/>
  <c r="AJ113" i="1"/>
  <c r="AW113" i="1" s="1"/>
  <c r="AV114" i="1"/>
  <c r="AW115" i="1"/>
  <c r="AV121" i="1"/>
  <c r="BA127" i="1"/>
  <c r="AW182" i="1"/>
  <c r="AW186" i="1"/>
  <c r="AW194" i="1"/>
  <c r="AX233" i="1"/>
  <c r="BA236" i="1"/>
  <c r="AX236" i="1"/>
  <c r="AV133" i="1"/>
  <c r="AW133" i="1" s="1"/>
  <c r="AV137" i="1"/>
  <c r="AW137" i="1" s="1"/>
  <c r="AV141" i="1"/>
  <c r="AW141" i="1" s="1"/>
  <c r="AV145" i="1"/>
  <c r="AW145" i="1" s="1"/>
  <c r="AV149" i="1"/>
  <c r="AW149" i="1" s="1"/>
  <c r="AV153" i="1"/>
  <c r="AV157" i="1"/>
  <c r="AW157" i="1" s="1"/>
  <c r="AV161" i="1"/>
  <c r="AW161" i="1" s="1"/>
  <c r="AV165" i="1"/>
  <c r="AW165" i="1" s="1"/>
  <c r="AV169" i="1"/>
  <c r="AW169" i="1" s="1"/>
  <c r="AV173" i="1"/>
  <c r="AW173" i="1" s="1"/>
  <c r="AW180" i="1"/>
  <c r="AV131" i="1"/>
  <c r="AJ135" i="1"/>
  <c r="AW135" i="1" s="1"/>
  <c r="AW176" i="1"/>
  <c r="AW177" i="1"/>
  <c r="AW178" i="1"/>
  <c r="AW184" i="1"/>
  <c r="AW192" i="1"/>
  <c r="BA196" i="1"/>
  <c r="AX196" i="1"/>
  <c r="AJ179" i="1"/>
  <c r="AW202" i="1"/>
  <c r="AW210" i="1"/>
  <c r="AW218" i="1"/>
  <c r="AV181" i="1"/>
  <c r="AW206" i="1"/>
  <c r="BA211" i="1"/>
  <c r="AX211" i="1"/>
  <c r="AW214" i="1"/>
  <c r="BA219" i="1"/>
  <c r="AW222" i="1"/>
  <c r="AW226" i="1"/>
  <c r="AJ175" i="1"/>
  <c r="AW175" i="1" s="1"/>
  <c r="AV179" i="1"/>
  <c r="AW183" i="1"/>
  <c r="AJ185" i="1"/>
  <c r="AW185" i="1" s="1"/>
  <c r="AW187" i="1"/>
  <c r="AJ189" i="1"/>
  <c r="AW189" i="1" s="1"/>
  <c r="AW191" i="1"/>
  <c r="AJ193" i="1"/>
  <c r="AW193" i="1" s="1"/>
  <c r="AW195" i="1"/>
  <c r="AW198" i="1"/>
  <c r="AW200" i="1"/>
  <c r="AV207" i="1"/>
  <c r="AV215" i="1"/>
  <c r="AW215" i="1" s="1"/>
  <c r="AW216" i="1"/>
  <c r="AV200" i="1"/>
  <c r="AV201" i="1"/>
  <c r="AW201" i="1" s="1"/>
  <c r="AV208" i="1"/>
  <c r="AW208" i="1" s="1"/>
  <c r="AV209" i="1"/>
  <c r="AW209" i="1" s="1"/>
  <c r="AV216" i="1"/>
  <c r="AV217" i="1"/>
  <c r="AW217" i="1" s="1"/>
  <c r="AJ223" i="1"/>
  <c r="AW223" i="1" s="1"/>
  <c r="AV229" i="1"/>
  <c r="AW229" i="1" s="1"/>
  <c r="AV232" i="1"/>
  <c r="AW232" i="1" s="1"/>
  <c r="AW242" i="1"/>
  <c r="AV244" i="1"/>
  <c r="AV228" i="1"/>
  <c r="AW228" i="1" s="1"/>
  <c r="AW234" i="1"/>
  <c r="AJ239" i="1"/>
  <c r="AW239" i="1" s="1"/>
  <c r="AV204" i="1"/>
  <c r="AW204" i="1" s="1"/>
  <c r="AV205" i="1"/>
  <c r="AW205" i="1" s="1"/>
  <c r="AV212" i="1"/>
  <c r="AW212" i="1" s="1"/>
  <c r="AV213" i="1"/>
  <c r="AW213" i="1" s="1"/>
  <c r="AV220" i="1"/>
  <c r="AW220" i="1" s="1"/>
  <c r="AV221" i="1"/>
  <c r="AW221" i="1" s="1"/>
  <c r="AV224" i="1"/>
  <c r="AW224" i="1" s="1"/>
  <c r="AJ231" i="1"/>
  <c r="AW231" i="1" s="1"/>
  <c r="AW238" i="1"/>
  <c r="AV240" i="1"/>
  <c r="AW240" i="1" s="1"/>
  <c r="AV243" i="1"/>
  <c r="AW243" i="1" s="1"/>
  <c r="AW244" i="1"/>
  <c r="AW246" i="1"/>
  <c r="AX123" i="1" l="1"/>
  <c r="BA123" i="1"/>
  <c r="BA92" i="1"/>
  <c r="AX92" i="1"/>
  <c r="BA13" i="1"/>
  <c r="AX13" i="1"/>
  <c r="BA44" i="1"/>
  <c r="AX44" i="1"/>
  <c r="AX58" i="1"/>
  <c r="BA58" i="1"/>
  <c r="AX159" i="1"/>
  <c r="BA159" i="1"/>
  <c r="BA143" i="1"/>
  <c r="AX143" i="1"/>
  <c r="BA117" i="1"/>
  <c r="AX117" i="1"/>
  <c r="AX94" i="1"/>
  <c r="BA94" i="1"/>
  <c r="BA235" i="1"/>
  <c r="AX235" i="1"/>
  <c r="AX62" i="1"/>
  <c r="BA62" i="1"/>
  <c r="AX21" i="1"/>
  <c r="BA21" i="1"/>
  <c r="BA52" i="1"/>
  <c r="AX52" i="1"/>
  <c r="BA230" i="1"/>
  <c r="AX230" i="1"/>
  <c r="AX174" i="1"/>
  <c r="BA174" i="1"/>
  <c r="AX166" i="1"/>
  <c r="BA166" i="1"/>
  <c r="AX158" i="1"/>
  <c r="BA158" i="1"/>
  <c r="BA150" i="1"/>
  <c r="AX150" i="1"/>
  <c r="AX142" i="1"/>
  <c r="BA142" i="1"/>
  <c r="BA134" i="1"/>
  <c r="AX134" i="1"/>
  <c r="AX95" i="1"/>
  <c r="BA95" i="1"/>
  <c r="AX79" i="1"/>
  <c r="BA79" i="1"/>
  <c r="AX29" i="1"/>
  <c r="BA29" i="1"/>
  <c r="AX50" i="1"/>
  <c r="BA50" i="1"/>
  <c r="AX203" i="1"/>
  <c r="AW131" i="1"/>
  <c r="AW114" i="1"/>
  <c r="AX160" i="1"/>
  <c r="AX61" i="1"/>
  <c r="AX37" i="1"/>
  <c r="AW225" i="1"/>
  <c r="BA197" i="1"/>
  <c r="AX197" i="1"/>
  <c r="AW147" i="1"/>
  <c r="AX91" i="1"/>
  <c r="BA91" i="1"/>
  <c r="AW170" i="1"/>
  <c r="AW138" i="1"/>
  <c r="AW43" i="1"/>
  <c r="AX75" i="1"/>
  <c r="BA75" i="1"/>
  <c r="AX199" i="1"/>
  <c r="AW153" i="1"/>
  <c r="AX172" i="1"/>
  <c r="AX164" i="1"/>
  <c r="AX156" i="1"/>
  <c r="AX148" i="1"/>
  <c r="AX140" i="1"/>
  <c r="AW77" i="1"/>
  <c r="AX85" i="1"/>
  <c r="AX116" i="1"/>
  <c r="AX64" i="1"/>
  <c r="AX33" i="1"/>
  <c r="AW237" i="1"/>
  <c r="AW110" i="1"/>
  <c r="AX107" i="1"/>
  <c r="BA107" i="1"/>
  <c r="AW207" i="1"/>
  <c r="AW181" i="1"/>
  <c r="AW245" i="1"/>
  <c r="AW124" i="1"/>
  <c r="BA240" i="1"/>
  <c r="AX240" i="1"/>
  <c r="BA221" i="1"/>
  <c r="AX221" i="1"/>
  <c r="BA205" i="1"/>
  <c r="AX205" i="1"/>
  <c r="BA232" i="1"/>
  <c r="AX232" i="1"/>
  <c r="BA207" i="1"/>
  <c r="AX207" i="1"/>
  <c r="AX181" i="1"/>
  <c r="BA181" i="1"/>
  <c r="BA149" i="1"/>
  <c r="AX149" i="1"/>
  <c r="AX133" i="1"/>
  <c r="BA133" i="1"/>
  <c r="BA82" i="1"/>
  <c r="AX82" i="1"/>
  <c r="BA93" i="1"/>
  <c r="AX93" i="1"/>
  <c r="BA220" i="1"/>
  <c r="AX220" i="1"/>
  <c r="BA204" i="1"/>
  <c r="AX204" i="1"/>
  <c r="BA228" i="1"/>
  <c r="AX228" i="1"/>
  <c r="BA229" i="1"/>
  <c r="AX229" i="1"/>
  <c r="BA209" i="1"/>
  <c r="AX209" i="1"/>
  <c r="BA161" i="1"/>
  <c r="AX161" i="1"/>
  <c r="BA145" i="1"/>
  <c r="AX145" i="1"/>
  <c r="BA109" i="1"/>
  <c r="AX109" i="1"/>
  <c r="BA69" i="1"/>
  <c r="AX69" i="1"/>
  <c r="BA213" i="1"/>
  <c r="AX213" i="1"/>
  <c r="BA215" i="1"/>
  <c r="AX215" i="1"/>
  <c r="BA173" i="1"/>
  <c r="AX173" i="1"/>
  <c r="BA157" i="1"/>
  <c r="AX157" i="1"/>
  <c r="BA141" i="1"/>
  <c r="AX141" i="1"/>
  <c r="BA114" i="1"/>
  <c r="AX114" i="1"/>
  <c r="BA125" i="1"/>
  <c r="AX125" i="1"/>
  <c r="BA243" i="1"/>
  <c r="AX243" i="1"/>
  <c r="BA224" i="1"/>
  <c r="AX224" i="1"/>
  <c r="BA212" i="1"/>
  <c r="AX212" i="1"/>
  <c r="BA217" i="1"/>
  <c r="AX217" i="1"/>
  <c r="BA201" i="1"/>
  <c r="AX201" i="1"/>
  <c r="BA169" i="1"/>
  <c r="AX169" i="1"/>
  <c r="BA153" i="1"/>
  <c r="AX153" i="1"/>
  <c r="BA137" i="1"/>
  <c r="AX137" i="1"/>
  <c r="BA98" i="1"/>
  <c r="AX98" i="1"/>
  <c r="BA77" i="1"/>
  <c r="AX77" i="1"/>
  <c r="BA90" i="1"/>
  <c r="AX90" i="1"/>
  <c r="BA244" i="1"/>
  <c r="AX244" i="1"/>
  <c r="BA231" i="1"/>
  <c r="AX231" i="1"/>
  <c r="AX241" i="1"/>
  <c r="BA241" i="1"/>
  <c r="BA223" i="1"/>
  <c r="AX223" i="1"/>
  <c r="AX198" i="1"/>
  <c r="BA198" i="1"/>
  <c r="BA189" i="1"/>
  <c r="AX189" i="1"/>
  <c r="AX222" i="1"/>
  <c r="BA222" i="1"/>
  <c r="AX210" i="1"/>
  <c r="BA210" i="1"/>
  <c r="AW179" i="1"/>
  <c r="BA178" i="1"/>
  <c r="AX178" i="1"/>
  <c r="AX131" i="1"/>
  <c r="BA131" i="1"/>
  <c r="BA186" i="1"/>
  <c r="AX186" i="1"/>
  <c r="AX115" i="1"/>
  <c r="BA115" i="1"/>
  <c r="BA81" i="1"/>
  <c r="AX81" i="1"/>
  <c r="BA120" i="1"/>
  <c r="AX120" i="1"/>
  <c r="BA128" i="1"/>
  <c r="AX128" i="1"/>
  <c r="AX87" i="1"/>
  <c r="BA87" i="1"/>
  <c r="AX63" i="1"/>
  <c r="BA63" i="1"/>
  <c r="BA118" i="1"/>
  <c r="AX118" i="1"/>
  <c r="AW73" i="1"/>
  <c r="AX57" i="1"/>
  <c r="BA57" i="1"/>
  <c r="AX42" i="1"/>
  <c r="BA42" i="1"/>
  <c r="AX34" i="1"/>
  <c r="BA34" i="1"/>
  <c r="AX26" i="1"/>
  <c r="BA26" i="1"/>
  <c r="AX18" i="1"/>
  <c r="BA18" i="1"/>
  <c r="AX10" i="1"/>
  <c r="BA10" i="1"/>
  <c r="AX2" i="1"/>
  <c r="BA2" i="1"/>
  <c r="AX54" i="1"/>
  <c r="BA54" i="1"/>
  <c r="AX53" i="1"/>
  <c r="BA53" i="1"/>
  <c r="BA23" i="1"/>
  <c r="AX23" i="1"/>
  <c r="BA11" i="1"/>
  <c r="AX11" i="1"/>
  <c r="BA239" i="1"/>
  <c r="AX239" i="1"/>
  <c r="BA242" i="1"/>
  <c r="AX242" i="1"/>
  <c r="BA208" i="1"/>
  <c r="AX208" i="1"/>
  <c r="BA195" i="1"/>
  <c r="AX195" i="1"/>
  <c r="AX187" i="1"/>
  <c r="BA187" i="1"/>
  <c r="AX175" i="1"/>
  <c r="BA175" i="1"/>
  <c r="BA192" i="1"/>
  <c r="AX192" i="1"/>
  <c r="AX177" i="1"/>
  <c r="BA177" i="1"/>
  <c r="BA182" i="1"/>
  <c r="AX182" i="1"/>
  <c r="BA132" i="1"/>
  <c r="AX132" i="1"/>
  <c r="AX99" i="1"/>
  <c r="BA99" i="1"/>
  <c r="BA106" i="1"/>
  <c r="AX106" i="1"/>
  <c r="AX103" i="1"/>
  <c r="BA103" i="1"/>
  <c r="BA80" i="1"/>
  <c r="AX80" i="1"/>
  <c r="AX67" i="1"/>
  <c r="BA67" i="1"/>
  <c r="AW89" i="1"/>
  <c r="BA56" i="1"/>
  <c r="AX56" i="1"/>
  <c r="BA40" i="1"/>
  <c r="AX40" i="1"/>
  <c r="BA32" i="1"/>
  <c r="AX32" i="1"/>
  <c r="BA24" i="1"/>
  <c r="AX24" i="1"/>
  <c r="BA16" i="1"/>
  <c r="AX16" i="1"/>
  <c r="BA8" i="1"/>
  <c r="AX8" i="1"/>
  <c r="BA15" i="1"/>
  <c r="AX15" i="1"/>
  <c r="BA35" i="1"/>
  <c r="AX35" i="1"/>
  <c r="BA3" i="1"/>
  <c r="AX3" i="1"/>
  <c r="AX234" i="1"/>
  <c r="BA234" i="1"/>
  <c r="BA193" i="1"/>
  <c r="AX193" i="1"/>
  <c r="BA185" i="1"/>
  <c r="AX185" i="1"/>
  <c r="AX226" i="1"/>
  <c r="BA226" i="1"/>
  <c r="AX206" i="1"/>
  <c r="BA206" i="1"/>
  <c r="AX218" i="1"/>
  <c r="BA218" i="1"/>
  <c r="AX202" i="1"/>
  <c r="BA202" i="1"/>
  <c r="BA188" i="1"/>
  <c r="AX188" i="1"/>
  <c r="BA176" i="1"/>
  <c r="AX176" i="1"/>
  <c r="BA194" i="1"/>
  <c r="AX194" i="1"/>
  <c r="BA113" i="1"/>
  <c r="AX113" i="1"/>
  <c r="AX83" i="1"/>
  <c r="BA83" i="1"/>
  <c r="BA104" i="1"/>
  <c r="AX104" i="1"/>
  <c r="AX119" i="1"/>
  <c r="BA119" i="1"/>
  <c r="BA96" i="1"/>
  <c r="AX96" i="1"/>
  <c r="BA88" i="1"/>
  <c r="AX88" i="1"/>
  <c r="AW105" i="1"/>
  <c r="BA86" i="1"/>
  <c r="AX86" i="1"/>
  <c r="BA100" i="1"/>
  <c r="AX100" i="1"/>
  <c r="BA76" i="1"/>
  <c r="AX76" i="1"/>
  <c r="AX49" i="1"/>
  <c r="BA49" i="1"/>
  <c r="AX38" i="1"/>
  <c r="BA38" i="1"/>
  <c r="AX30" i="1"/>
  <c r="BA30" i="1"/>
  <c r="AX22" i="1"/>
  <c r="BA22" i="1"/>
  <c r="AX14" i="1"/>
  <c r="BA14" i="1"/>
  <c r="AX6" i="1"/>
  <c r="BA6" i="1"/>
  <c r="BA39" i="1"/>
  <c r="AX39" i="1"/>
  <c r="BA7" i="1"/>
  <c r="AX7" i="1"/>
  <c r="BA27" i="1"/>
  <c r="AX27" i="1"/>
  <c r="BA246" i="1"/>
  <c r="AX246" i="1"/>
  <c r="BA238" i="1"/>
  <c r="AX238" i="1"/>
  <c r="BA216" i="1"/>
  <c r="AX216" i="1"/>
  <c r="BA200" i="1"/>
  <c r="AX200" i="1"/>
  <c r="AX191" i="1"/>
  <c r="BA191" i="1"/>
  <c r="AX183" i="1"/>
  <c r="BA183" i="1"/>
  <c r="AX214" i="1"/>
  <c r="BA214" i="1"/>
  <c r="BA184" i="1"/>
  <c r="AX184" i="1"/>
  <c r="AX135" i="1"/>
  <c r="BA135" i="1"/>
  <c r="BA180" i="1"/>
  <c r="AX180" i="1"/>
  <c r="BA190" i="1"/>
  <c r="AX190" i="1"/>
  <c r="BA165" i="1"/>
  <c r="AX165" i="1"/>
  <c r="BA97" i="1"/>
  <c r="AX97" i="1"/>
  <c r="BA122" i="1"/>
  <c r="AX122" i="1"/>
  <c r="BA74" i="1"/>
  <c r="AX74" i="1"/>
  <c r="BA112" i="1"/>
  <c r="AX112" i="1"/>
  <c r="AX71" i="1"/>
  <c r="BA71" i="1"/>
  <c r="BA72" i="1"/>
  <c r="AX72" i="1"/>
  <c r="AW121" i="1"/>
  <c r="BA102" i="1"/>
  <c r="AX102" i="1"/>
  <c r="BA48" i="1"/>
  <c r="AX48" i="1"/>
  <c r="BA36" i="1"/>
  <c r="AX36" i="1"/>
  <c r="BA28" i="1"/>
  <c r="AX28" i="1"/>
  <c r="BA20" i="1"/>
  <c r="AX20" i="1"/>
  <c r="BA12" i="1"/>
  <c r="AX12" i="1"/>
  <c r="BA4" i="1"/>
  <c r="AX4" i="1"/>
  <c r="AX46" i="1"/>
  <c r="BA46" i="1"/>
  <c r="BA108" i="1"/>
  <c r="AX108" i="1"/>
  <c r="BA60" i="1"/>
  <c r="AX60" i="1"/>
  <c r="BA45" i="1"/>
  <c r="AX45" i="1"/>
  <c r="BA31" i="1"/>
  <c r="AX31" i="1"/>
  <c r="BA19" i="1"/>
  <c r="AX19" i="1"/>
  <c r="BA110" i="1" l="1"/>
  <c r="AX110" i="1"/>
  <c r="AX43" i="1"/>
  <c r="BA43" i="1"/>
  <c r="AX225" i="1"/>
  <c r="BA225" i="1"/>
  <c r="AX237" i="1"/>
  <c r="BA237" i="1"/>
  <c r="BA138" i="1"/>
  <c r="AX138" i="1"/>
  <c r="BA147" i="1"/>
  <c r="AX147" i="1"/>
  <c r="BA245" i="1"/>
  <c r="AX245" i="1"/>
  <c r="AX124" i="1"/>
  <c r="BA124" i="1"/>
  <c r="BA170" i="1"/>
  <c r="AX170" i="1"/>
  <c r="BA89" i="1"/>
  <c r="AX89" i="1"/>
  <c r="BA105" i="1"/>
  <c r="AX105" i="1"/>
  <c r="BA73" i="1"/>
  <c r="AX73" i="1"/>
  <c r="AX179" i="1"/>
  <c r="BA179" i="1"/>
  <c r="BA121" i="1"/>
  <c r="AX121" i="1"/>
</calcChain>
</file>

<file path=xl/comments1.xml><?xml version="1.0" encoding="utf-8"?>
<comments xmlns="http://schemas.openxmlformats.org/spreadsheetml/2006/main">
  <authors>
    <author>heather.zhu@jlahome.com</author>
  </authors>
  <commentList>
    <comment ref="AB1" authorId="0" shapeId="0">
      <text>
        <r>
          <rPr>
            <sz val="11"/>
            <rFont val="Calibri"/>
            <family val="2"/>
          </rPr>
          <t>[Carton Size L (cm)]*[Carton Size W (cm)]*[Carton Size H (cm)]/1000000</t>
        </r>
      </text>
    </comment>
    <comment ref="AD1" authorId="0" shapeId="0">
      <text>
        <r>
          <rPr>
            <sz val="11"/>
            <rFont val="Calibri"/>
            <family val="2"/>
          </rPr>
          <t xml:space="preserve">[Container Volumn]/[Cubic Meter per Carton]*[Case Pack]
</t>
        </r>
      </text>
    </comment>
    <comment ref="AF1" authorId="0" shapeId="0">
      <text>
        <r>
          <rPr>
            <sz val="11"/>
            <rFont val="Calibri"/>
            <family val="2"/>
          </rPr>
          <t>[40ft Container Freight]/[Total Units per 40ft Container]</t>
        </r>
      </text>
    </comment>
    <comment ref="AI1" authorId="0" shapeId="0">
      <text>
        <r>
          <rPr>
            <sz val="11"/>
            <rFont val="Calibri"/>
            <family val="2"/>
          </rPr>
          <t>[FOB Cost $ (Value)]*[Duty Rate]</t>
        </r>
      </text>
    </comment>
    <comment ref="AJ1" authorId="0" shapeId="0">
      <text>
        <r>
          <rPr>
            <sz val="11"/>
            <rFont val="Calibri"/>
            <family val="2"/>
          </rPr>
          <t>[FOB Cost $ (Value)]+[Ocean Freight per Item $]+[Duty per Item $]</t>
        </r>
      </text>
    </comment>
    <comment ref="AL1" authorId="0" shapeId="0">
      <text>
        <r>
          <rPr>
            <sz val="11"/>
            <rFont val="Calibri"/>
            <family val="2"/>
          </rPr>
          <t>[JLA POE Price]*[DA %]</t>
        </r>
      </text>
    </comment>
    <comment ref="AN1" authorId="0" shapeId="0">
      <text>
        <r>
          <rPr>
            <sz val="11"/>
            <rFont val="Calibri"/>
            <family val="2"/>
          </rPr>
          <t>[JLA POE Price]*[Warehouse Charge %]</t>
        </r>
      </text>
    </comment>
    <comment ref="AP1" authorId="0" shapeId="0">
      <text>
        <r>
          <rPr>
            <sz val="11"/>
            <rFont val="Calibri"/>
            <family val="2"/>
          </rPr>
          <t>[JLA POE Price]*[Royalty %]</t>
        </r>
      </text>
    </comment>
    <comment ref="AR1" authorId="0" shapeId="0">
      <text>
        <r>
          <rPr>
            <sz val="11"/>
            <rFont val="Calibri"/>
            <family val="2"/>
          </rPr>
          <t>[FOB Cost]*[AVN %]</t>
        </r>
      </text>
    </comment>
    <comment ref="AU1" authorId="0" shapeId="0">
      <text>
        <r>
          <rPr>
            <sz val="11"/>
            <rFont val="Calibri"/>
            <family val="2"/>
          </rPr>
          <t>[JLA POE Price]*[Load 3 %]</t>
        </r>
      </text>
    </comment>
    <comment ref="AV1" authorId="0" shapeId="0">
      <text>
        <r>
          <rPr>
            <sz val="11"/>
            <rFont val="Calibri"/>
            <family val="2"/>
          </rPr>
          <t>[DA $]+[Warehouse Charge $]+[Royalty $]+[AVN $]+[Load 3 $]</t>
        </r>
      </text>
    </comment>
    <comment ref="AW1" authorId="0" shapeId="0">
      <text>
        <r>
          <rPr>
            <sz val="11"/>
            <rFont val="Calibri"/>
            <family val="2"/>
          </rPr>
          <t>[LDP Cost $]+[Total Load $]</t>
        </r>
      </text>
    </comment>
    <comment ref="AX1" authorId="0" shapeId="0">
      <text>
        <r>
          <rPr>
            <sz val="11"/>
            <rFont val="Calibri"/>
            <family val="2"/>
          </rPr>
          <t>([JLA POE Price]-[LDP Cost with Load $])/[JLA POE Price]</t>
        </r>
      </text>
    </comment>
    <comment ref="BA1" authorId="0" shapeId="0">
      <text>
        <r>
          <rPr>
            <sz val="11"/>
            <rFont val="Calibri"/>
            <family val="2"/>
          </rPr>
          <t>[LDP Cost with Load $]*[Total Quantity]</t>
        </r>
      </text>
    </comment>
    <comment ref="BB1" authorId="0" shapeId="0">
      <text>
        <r>
          <rPr>
            <sz val="11"/>
            <rFont val="Calibri"/>
            <family val="2"/>
          </rPr>
          <t>[JLA POE Price]*[Total Quantity]</t>
        </r>
      </text>
    </comment>
  </commentList>
</comments>
</file>

<file path=xl/sharedStrings.xml><?xml version="1.0" encoding="utf-8"?>
<sst xmlns="http://schemas.openxmlformats.org/spreadsheetml/2006/main" count="3484" uniqueCount="387">
  <si>
    <t>Line No.</t>
  </si>
  <si>
    <t>Photo</t>
  </si>
  <si>
    <t>VIN/Art No.</t>
  </si>
  <si>
    <t>Container #</t>
  </si>
  <si>
    <t>Brand</t>
  </si>
  <si>
    <t>Licensor</t>
  </si>
  <si>
    <t>Product Category</t>
  </si>
  <si>
    <t>Pattern</t>
  </si>
  <si>
    <t>Item Description</t>
  </si>
  <si>
    <t>Description-Short</t>
  </si>
  <si>
    <t>Fabrication</t>
  </si>
  <si>
    <t>Material-Short</t>
  </si>
  <si>
    <t>Size/Spec.</t>
  </si>
  <si>
    <t>Color</t>
  </si>
  <si>
    <t>Trim</t>
  </si>
  <si>
    <t>Item No.</t>
  </si>
  <si>
    <t>UPC</t>
  </si>
  <si>
    <t>Customer Item#</t>
  </si>
  <si>
    <t>Unit of Measure</t>
  </si>
  <si>
    <t>UCCPM Price</t>
  </si>
  <si>
    <t>FOB Cost $ (Value)</t>
  </si>
  <si>
    <t>Package Type</t>
  </si>
  <si>
    <t>Carton Size L (cm)</t>
  </si>
  <si>
    <t>Carton Size W (cm)</t>
  </si>
  <si>
    <t>Carton Size H (cm)</t>
  </si>
  <si>
    <t>Carton Gross Weight (kg)</t>
  </si>
  <si>
    <t>Case Pack</t>
  </si>
  <si>
    <t>Cubic Meter per Carton</t>
  </si>
  <si>
    <t>Container Volume</t>
  </si>
  <si>
    <t>Total Units per 40ft Container</t>
  </si>
  <si>
    <t>40ft Container Freight</t>
  </si>
  <si>
    <t>Ocean Freight per Item $</t>
  </si>
  <si>
    <t>HTS Code</t>
  </si>
  <si>
    <t>Duty Rate</t>
  </si>
  <si>
    <t>Duty per Item $</t>
  </si>
  <si>
    <t>LDP Cost $</t>
  </si>
  <si>
    <t>DA %</t>
  </si>
  <si>
    <t>DA $</t>
  </si>
  <si>
    <t>Warehouse Charge %</t>
  </si>
  <si>
    <t>Warehouse Charge $</t>
  </si>
  <si>
    <t>Royalty %</t>
  </si>
  <si>
    <t>Royalty $</t>
  </si>
  <si>
    <t>AVN %</t>
  </si>
  <si>
    <t>AVN $</t>
  </si>
  <si>
    <t>Load 3</t>
  </si>
  <si>
    <t>Load 3 %</t>
  </si>
  <si>
    <t>Load 3 $</t>
  </si>
  <si>
    <t>Total Load $</t>
  </si>
  <si>
    <t>LDP Cost with Load $</t>
  </si>
  <si>
    <t>JLA POE MU%</t>
  </si>
  <si>
    <t>JLA POE Dead Net Price</t>
  </si>
  <si>
    <t>Total Quantity</t>
  </si>
  <si>
    <t>Total Cost</t>
  </si>
  <si>
    <t>Total Sales</t>
  </si>
  <si>
    <t>Serta</t>
  </si>
  <si>
    <t>Serta Sheep 5.5%</t>
  </si>
  <si>
    <t>SHEET/SHEET SET</t>
  </si>
  <si>
    <t>Simply Comfy</t>
    <phoneticPr fontId="8" type="noConversion"/>
  </si>
  <si>
    <t>100% polyester 85gsm Microfiber Sheets</t>
    <phoneticPr fontId="8" type="noConversion"/>
  </si>
  <si>
    <t>Serta Simply Comfy MF SS</t>
    <phoneticPr fontId="8" type="noConversion"/>
  </si>
  <si>
    <t>100% polyester MF sheets, VZB packaging, Z hem, 1" elastic</t>
    <phoneticPr fontId="8" type="noConversion"/>
  </si>
  <si>
    <t>100% polyester, Solid</t>
    <phoneticPr fontId="8" type="noConversion"/>
  </si>
  <si>
    <t>TWIN: 66X96"/21x30"(2)/39X75"+13"</t>
  </si>
  <si>
    <t xml:space="preserve">Bright White </t>
    <phoneticPr fontId="8" type="noConversion"/>
  </si>
  <si>
    <t>SH20-0454</t>
  </si>
  <si>
    <t>Set</t>
  </si>
  <si>
    <t>Normal</t>
  </si>
  <si>
    <t>6302.32.2040</t>
  </si>
  <si>
    <t>Serta Simply Comfy MF SS</t>
    <phoneticPr fontId="8" type="noConversion"/>
  </si>
  <si>
    <t>FULL: 81X96"/21x30"(4)/54X75"+13"</t>
  </si>
  <si>
    <t>SH20-0455</t>
  </si>
  <si>
    <t>QUEEN: 90x102"/21x30"(4)/60x80"+16"</t>
  </si>
  <si>
    <t>SH20-0456</t>
  </si>
  <si>
    <t>KING: 108x102"/21x40"(4)/78x80"+16"</t>
  </si>
  <si>
    <t>SH20-0457</t>
  </si>
  <si>
    <t>C-KING: 108x102"/21x40"(4)/72x84"+16"</t>
  </si>
  <si>
    <t>SH20-0458</t>
  </si>
  <si>
    <t xml:space="preserve">Black </t>
  </si>
  <si>
    <t>SH20-0459</t>
  </si>
  <si>
    <t>SH20-0460</t>
  </si>
  <si>
    <t>SH20-0461</t>
  </si>
  <si>
    <t>SH20-0462</t>
  </si>
  <si>
    <t>SH20-0463</t>
  </si>
  <si>
    <t>Castlerock</t>
  </si>
  <si>
    <t>SH20-0464</t>
  </si>
  <si>
    <t>100% polyester 85gsm Microfiber Sheets</t>
    <phoneticPr fontId="8" type="noConversion"/>
  </si>
  <si>
    <t>SH20-0465</t>
  </si>
  <si>
    <t>SH20-0466</t>
  </si>
  <si>
    <t>SH20-0467</t>
  </si>
  <si>
    <t>SH20-0468</t>
  </si>
  <si>
    <t>Seagrass</t>
  </si>
  <si>
    <t>SH20-0469</t>
  </si>
  <si>
    <t>100% polyester 85gsm Microfiber Sheets</t>
    <phoneticPr fontId="8" type="noConversion"/>
  </si>
  <si>
    <t>SH20-0470</t>
  </si>
  <si>
    <t>100% polyester MF sheets, VZB packaging, Z hem, 1" elastic</t>
    <phoneticPr fontId="8" type="noConversion"/>
  </si>
  <si>
    <t>SH20-0471</t>
  </si>
  <si>
    <t>SH20-0472</t>
  </si>
  <si>
    <t>SH20-0473</t>
  </si>
  <si>
    <t>Celestial Blue</t>
  </si>
  <si>
    <t>SH20-0474</t>
  </si>
  <si>
    <t>SH20-0475</t>
  </si>
  <si>
    <t>SH20-0476</t>
  </si>
  <si>
    <t>SH20-0477</t>
  </si>
  <si>
    <t>SH20-0478</t>
  </si>
  <si>
    <t>Slate</t>
  </si>
  <si>
    <t>SH20-0479</t>
  </si>
  <si>
    <t>SH20-0480</t>
  </si>
  <si>
    <t>100% polyester MF sheets, VZB packaging, Z hem, 1" elastic</t>
    <phoneticPr fontId="8" type="noConversion"/>
  </si>
  <si>
    <t>SH20-0481</t>
  </si>
  <si>
    <t>SH20-0482</t>
  </si>
  <si>
    <t>SH20-0483</t>
  </si>
  <si>
    <t>Bijou Blue</t>
  </si>
  <si>
    <t>SH20-0484</t>
  </si>
  <si>
    <t>SH20-0485</t>
  </si>
  <si>
    <t>Serta Simply Comfy MF SS</t>
    <phoneticPr fontId="8" type="noConversion"/>
  </si>
  <si>
    <t>SH20-0486</t>
  </si>
  <si>
    <t>SH20-0487</t>
  </si>
  <si>
    <t>SH20-0488</t>
  </si>
  <si>
    <t>Alloy</t>
  </si>
  <si>
    <t>SH20-0489</t>
  </si>
  <si>
    <t>SH20-0490</t>
  </si>
  <si>
    <t>100% polyester 85gsm Microfiber Sheets</t>
    <phoneticPr fontId="8" type="noConversion"/>
  </si>
  <si>
    <t>SH20-0491</t>
  </si>
  <si>
    <t>SH20-0492</t>
  </si>
  <si>
    <t>100% polyester, Solid</t>
    <phoneticPr fontId="8" type="noConversion"/>
  </si>
  <si>
    <t>SH20-0493</t>
  </si>
  <si>
    <t xml:space="preserve">Rainy Day </t>
  </si>
  <si>
    <t>SH20-0494</t>
  </si>
  <si>
    <t>100% polyester MF sheets, VZB packaging, Z hem, 1" elastic</t>
    <phoneticPr fontId="8" type="noConversion"/>
  </si>
  <si>
    <t>SH20-0495</t>
  </si>
  <si>
    <t>SH20-0496</t>
  </si>
  <si>
    <t>100% polyester 85gsm Microfiber Sheets</t>
    <phoneticPr fontId="8" type="noConversion"/>
  </si>
  <si>
    <t>SH20-0497</t>
  </si>
  <si>
    <t>SH20-0498</t>
  </si>
  <si>
    <t>Vapor Blue</t>
  </si>
  <si>
    <t>SH20-0499</t>
  </si>
  <si>
    <t>SH20-0500</t>
  </si>
  <si>
    <t>SH20-0501</t>
  </si>
  <si>
    <t>SH20-0502</t>
  </si>
  <si>
    <t>SH20-0503</t>
  </si>
  <si>
    <t>Atmosphere</t>
  </si>
  <si>
    <t>SH20-0504</t>
  </si>
  <si>
    <t>SH20-0505</t>
  </si>
  <si>
    <t>SH20-0506</t>
  </si>
  <si>
    <t>SH20-0507</t>
  </si>
  <si>
    <t>SH20-0508</t>
  </si>
  <si>
    <t>Stonewash</t>
  </si>
  <si>
    <t>SH20-0509</t>
  </si>
  <si>
    <t>SH20-0510</t>
  </si>
  <si>
    <t>SH20-0511</t>
  </si>
  <si>
    <t>SH20-0512</t>
  </si>
  <si>
    <t>SH20-0513</t>
  </si>
  <si>
    <t>Celadon Tint</t>
  </si>
  <si>
    <t>SH20-0514</t>
  </si>
  <si>
    <t>Simply Comfy</t>
    <phoneticPr fontId="8" type="noConversion"/>
  </si>
  <si>
    <t>SH20-0515</t>
  </si>
  <si>
    <t>SH20-0516</t>
  </si>
  <si>
    <t>SH20-0517</t>
  </si>
  <si>
    <t>SH20-0518</t>
  </si>
  <si>
    <t>100% polyester, Solid</t>
    <phoneticPr fontId="8" type="noConversion"/>
  </si>
  <si>
    <t>Nightshadow Blue</t>
  </si>
  <si>
    <t>SH20-0519</t>
  </si>
  <si>
    <t>SH20-0520</t>
  </si>
  <si>
    <t>SH20-0521</t>
  </si>
  <si>
    <t>SH20-0522</t>
  </si>
  <si>
    <t>SH20-0523</t>
  </si>
  <si>
    <t>Monument</t>
  </si>
  <si>
    <t>SH20-0524</t>
  </si>
  <si>
    <t>SH20-0525</t>
  </si>
  <si>
    <t>Simply Comfy</t>
    <phoneticPr fontId="8" type="noConversion"/>
  </si>
  <si>
    <t>SH20-0526</t>
  </si>
  <si>
    <t>Simply Comfy</t>
    <phoneticPr fontId="8" type="noConversion"/>
  </si>
  <si>
    <t>SH20-0527</t>
  </si>
  <si>
    <t>SH20-0528</t>
  </si>
  <si>
    <t>Serta Simply Comfy MF SS</t>
    <phoneticPr fontId="8" type="noConversion"/>
  </si>
  <si>
    <t>Goblin Blue</t>
  </si>
  <si>
    <t>SH20-0529</t>
  </si>
  <si>
    <t>SH20-0530</t>
  </si>
  <si>
    <t>SH20-0531</t>
  </si>
  <si>
    <t>SH20-0532</t>
  </si>
  <si>
    <t>SH20-0533</t>
  </si>
  <si>
    <t>Moonbeam</t>
  </si>
  <si>
    <t>SH20-0534</t>
  </si>
  <si>
    <t>SH20-0535</t>
  </si>
  <si>
    <t>SH20-0536</t>
  </si>
  <si>
    <t>SH20-0537</t>
  </si>
  <si>
    <t>SH20-0538</t>
  </si>
  <si>
    <t>Jadeite</t>
  </si>
  <si>
    <t>SH20-0539</t>
  </si>
  <si>
    <t>SH20-0540</t>
  </si>
  <si>
    <t>SH20-0541</t>
  </si>
  <si>
    <t>SH20-0542</t>
  </si>
  <si>
    <t>SH20-0543</t>
  </si>
  <si>
    <t xml:space="preserve"> Vintage Indigo</t>
  </si>
  <si>
    <t>SH20-0544</t>
  </si>
  <si>
    <t>SH20-0545</t>
  </si>
  <si>
    <t>SH20-0546</t>
  </si>
  <si>
    <t>SH20-0547</t>
  </si>
  <si>
    <t>SH20-0548</t>
  </si>
  <si>
    <t>Magnet</t>
  </si>
  <si>
    <t>SH20-0549</t>
  </si>
  <si>
    <t>Serta Simply Comfy MF SS</t>
    <phoneticPr fontId="8" type="noConversion"/>
  </si>
  <si>
    <t>SH20-0550</t>
  </si>
  <si>
    <t>SH20-0551</t>
  </si>
  <si>
    <t>SH20-0552</t>
  </si>
  <si>
    <t>SH20-0553</t>
  </si>
  <si>
    <t>Desert Sage</t>
  </si>
  <si>
    <t>SH20-0554</t>
  </si>
  <si>
    <t>SH20-0555</t>
  </si>
  <si>
    <t>SH20-0556</t>
  </si>
  <si>
    <t>SH20-0557</t>
  </si>
  <si>
    <t>SH20-0558</t>
  </si>
  <si>
    <t>Micro Chip</t>
  </si>
  <si>
    <t>SH20-0559</t>
  </si>
  <si>
    <t>SH20-0560</t>
  </si>
  <si>
    <t>SH20-0561</t>
  </si>
  <si>
    <t>SH20-0562</t>
  </si>
  <si>
    <t>SH20-0563</t>
  </si>
  <si>
    <t>High Rise</t>
  </si>
  <si>
    <t>SH20-0564</t>
  </si>
  <si>
    <t>SH20-0565</t>
  </si>
  <si>
    <t>SH20-0566</t>
  </si>
  <si>
    <t>SH20-0567</t>
  </si>
  <si>
    <t>SH20-0568</t>
  </si>
  <si>
    <t>Coronet Blue</t>
  </si>
  <si>
    <t>SH20-0569</t>
  </si>
  <si>
    <t>SH20-0570</t>
  </si>
  <si>
    <t>SH20-0571</t>
  </si>
  <si>
    <t>SH20-0572</t>
  </si>
  <si>
    <t>SH20-0573</t>
  </si>
  <si>
    <t>Charcoal Gray</t>
  </si>
  <si>
    <t>SH20-0574</t>
  </si>
  <si>
    <t>SH20-0575</t>
  </si>
  <si>
    <t>SH20-0576</t>
  </si>
  <si>
    <t>SH20-0577</t>
  </si>
  <si>
    <t>Serta Simply Comfy MF SS</t>
    <phoneticPr fontId="8" type="noConversion"/>
  </si>
  <si>
    <t>SH20-0578</t>
  </si>
  <si>
    <t>Quiet Gray</t>
  </si>
  <si>
    <t>SH20-0579</t>
  </si>
  <si>
    <t>SH20-0580</t>
  </si>
  <si>
    <t>SH20-0581</t>
  </si>
  <si>
    <t>SH20-0582</t>
  </si>
  <si>
    <t>SH20-0583</t>
  </si>
  <si>
    <t>Sargasso Sea</t>
  </si>
  <si>
    <t>SH20-0584</t>
  </si>
  <si>
    <t>SH20-0585</t>
  </si>
  <si>
    <t>SH20-0586</t>
  </si>
  <si>
    <t>SH20-0587</t>
  </si>
  <si>
    <t>SH20-0588</t>
  </si>
  <si>
    <t>Rose Smoke</t>
  </si>
  <si>
    <t>SH20-0589</t>
  </si>
  <si>
    <t>SH20-0590</t>
  </si>
  <si>
    <t>SH20-0591</t>
  </si>
  <si>
    <t>SH20-0592</t>
  </si>
  <si>
    <t>SH20-0593</t>
  </si>
  <si>
    <t>Flint Stone</t>
  </si>
  <si>
    <t>SH20-0594</t>
  </si>
  <si>
    <t>SH20-0595</t>
  </si>
  <si>
    <t>SH20-0596</t>
  </si>
  <si>
    <t>SH20-0597</t>
  </si>
  <si>
    <t>SH20-0598</t>
  </si>
  <si>
    <t>Navy Peony</t>
  </si>
  <si>
    <t>SH20-0599</t>
  </si>
  <si>
    <t>SH20-0600</t>
  </si>
  <si>
    <t>SH20-0601</t>
  </si>
  <si>
    <t>SH20-0602</t>
  </si>
  <si>
    <t>SH20-0603</t>
  </si>
  <si>
    <t>Pale Mauve</t>
  </si>
  <si>
    <t>SH20-0604</t>
  </si>
  <si>
    <t>SH20-0605</t>
  </si>
  <si>
    <t>SH20-0606</t>
  </si>
  <si>
    <t>SH20-0607</t>
  </si>
  <si>
    <t>SH20-0608</t>
  </si>
  <si>
    <t xml:space="preserve">Nirvana </t>
  </si>
  <si>
    <t>SH20-0609</t>
  </si>
  <si>
    <t>SH20-0610</t>
  </si>
  <si>
    <t>SH20-0611</t>
  </si>
  <si>
    <t>SH20-0612</t>
  </si>
  <si>
    <t>SH20-0613</t>
  </si>
  <si>
    <t>Pageant Blue</t>
  </si>
  <si>
    <t>SH20-0614</t>
  </si>
  <si>
    <t>SH20-0615</t>
  </si>
  <si>
    <t>SH20-0616</t>
  </si>
  <si>
    <t>SH20-0617</t>
  </si>
  <si>
    <t>SH20-0618</t>
  </si>
  <si>
    <t>Oatmeal</t>
  </si>
  <si>
    <t>SH20-0619</t>
  </si>
  <si>
    <t>SH20-0620</t>
  </si>
  <si>
    <t>SH20-0621</t>
  </si>
  <si>
    <t>SH20-0622</t>
  </si>
  <si>
    <t>100% polyester MF sheets, VZB packaging, Z hem, 1" elastic</t>
    <phoneticPr fontId="8" type="noConversion"/>
  </si>
  <si>
    <t>SH20-0623</t>
  </si>
  <si>
    <t>Antique White</t>
  </si>
  <si>
    <t>SH20-0624</t>
  </si>
  <si>
    <t>SH20-0625</t>
  </si>
  <si>
    <t>SH20-0626</t>
  </si>
  <si>
    <t>SH20-0627</t>
  </si>
  <si>
    <t>SH20-0628</t>
  </si>
  <si>
    <t>PILLOWCASE</t>
  </si>
  <si>
    <t>100% polyester 85gsm Microfiber Pillowcases</t>
    <phoneticPr fontId="8" type="noConversion"/>
  </si>
  <si>
    <t>Serta Simply Comfy PC</t>
    <phoneticPr fontId="8" type="noConversion"/>
  </si>
  <si>
    <t>100% polyester MF Pillowcases, VZB packaging, single needle hem</t>
    <phoneticPr fontId="8" type="noConversion"/>
  </si>
  <si>
    <t>SPC: 21x30"(2)</t>
  </si>
  <si>
    <t>SH21-0629</t>
    <phoneticPr fontId="8" type="noConversion"/>
  </si>
  <si>
    <t>Pair</t>
  </si>
  <si>
    <t>6302.32.2020</t>
  </si>
  <si>
    <t>KPC: 21x40"(2)</t>
    <phoneticPr fontId="8" type="noConversion"/>
  </si>
  <si>
    <t>SH21-0630</t>
  </si>
  <si>
    <t>Simply Comfy</t>
    <phoneticPr fontId="8" type="noConversion"/>
  </si>
  <si>
    <t>SH21-0631</t>
  </si>
  <si>
    <t>SH21-0632</t>
  </si>
  <si>
    <t>SH21-0633</t>
  </si>
  <si>
    <t>SH21-0634</t>
  </si>
  <si>
    <t>SH21-0635</t>
  </si>
  <si>
    <t>SH21-0636</t>
  </si>
  <si>
    <t>SH21-0637</t>
  </si>
  <si>
    <t>SH21-0638</t>
  </si>
  <si>
    <t>SH21-0639</t>
  </si>
  <si>
    <t>SH21-0640</t>
  </si>
  <si>
    <t>SH21-0641</t>
  </si>
  <si>
    <t>SH21-0642</t>
  </si>
  <si>
    <t>SH21-0643</t>
  </si>
  <si>
    <t>SH21-0644</t>
  </si>
  <si>
    <t>SH21-0645</t>
  </si>
  <si>
    <t>SH21-0646</t>
  </si>
  <si>
    <t>SH21-0647</t>
  </si>
  <si>
    <t>Serta Simply Comfy PC</t>
    <phoneticPr fontId="8" type="noConversion"/>
  </si>
  <si>
    <t>SH21-0648</t>
  </si>
  <si>
    <t>SH21-0649</t>
  </si>
  <si>
    <t>SH21-0650</t>
  </si>
  <si>
    <t>SH21-0651</t>
  </si>
  <si>
    <t>SH21-0652</t>
  </si>
  <si>
    <t>SH21-0653</t>
  </si>
  <si>
    <t>KPC: 21x40"(2)</t>
    <phoneticPr fontId="8" type="noConversion"/>
  </si>
  <si>
    <t>SH21-0654</t>
  </si>
  <si>
    <t>SH21-0655</t>
  </si>
  <si>
    <t>Serta Simply Comfy PC</t>
    <phoneticPr fontId="8" type="noConversion"/>
  </si>
  <si>
    <t>SH21-0656</t>
  </si>
  <si>
    <t>SH21-0657</t>
  </si>
  <si>
    <t>SH21-0658</t>
  </si>
  <si>
    <t>SH21-0659</t>
  </si>
  <si>
    <t>100% polyester MF Pillowcases, VZB packaging, single needle hem</t>
    <phoneticPr fontId="8" type="noConversion"/>
  </si>
  <si>
    <t>SH21-0660</t>
  </si>
  <si>
    <t>100% polyester MF Pillowcases, VZB packaging, single needle hem</t>
    <phoneticPr fontId="8" type="noConversion"/>
  </si>
  <si>
    <t>SH21-0661</t>
  </si>
  <si>
    <t>SH21-0662</t>
  </si>
  <si>
    <t>SH21-0663</t>
  </si>
  <si>
    <t>SH21-0664</t>
  </si>
  <si>
    <t>SH21-0665</t>
  </si>
  <si>
    <t>SH21-0666</t>
  </si>
  <si>
    <t>SH21-0667</t>
  </si>
  <si>
    <t>100% polyester 85gsm Microfiber Pillowcases</t>
    <phoneticPr fontId="8" type="noConversion"/>
  </si>
  <si>
    <t>SH21-0668</t>
  </si>
  <si>
    <t>SH21-0669</t>
  </si>
  <si>
    <t>SH21-0670</t>
  </si>
  <si>
    <t>100% polyester 85gsm Microfiber Pillowcases</t>
    <phoneticPr fontId="8" type="noConversion"/>
  </si>
  <si>
    <t>100% polyester, Solid</t>
    <phoneticPr fontId="8" type="noConversion"/>
  </si>
  <si>
    <t>SH21-0671</t>
  </si>
  <si>
    <t>SH21-0672</t>
  </si>
  <si>
    <t>SH21-0673</t>
  </si>
  <si>
    <t>SH21-0674</t>
  </si>
  <si>
    <t>100% polyester 85gsm Microfiber Pillowcases</t>
    <phoneticPr fontId="8" type="noConversion"/>
  </si>
  <si>
    <t>SH21-0675</t>
  </si>
  <si>
    <t>SH21-0676</t>
  </si>
  <si>
    <t>SH21-0677</t>
  </si>
  <si>
    <t>SH21-0678</t>
  </si>
  <si>
    <t>SH21-0679</t>
  </si>
  <si>
    <t>SH21-0680</t>
  </si>
  <si>
    <t>SH21-0681</t>
  </si>
  <si>
    <t>SH21-0682</t>
  </si>
  <si>
    <t>SH21-0683</t>
  </si>
  <si>
    <t>SH21-0684</t>
  </si>
  <si>
    <t>SH21-0685</t>
  </si>
  <si>
    <t>SH21-0686</t>
  </si>
  <si>
    <t>SH21-0687</t>
  </si>
  <si>
    <t>SH21-0688</t>
  </si>
  <si>
    <t>SH21-0689</t>
  </si>
  <si>
    <t>Serta Simply Comfy PC</t>
    <phoneticPr fontId="8" type="noConversion"/>
  </si>
  <si>
    <t>SH21-0690</t>
  </si>
  <si>
    <t>SH21-0691</t>
  </si>
  <si>
    <t>SH21-0692</t>
  </si>
  <si>
    <t>SH21-0693</t>
  </si>
  <si>
    <t>SH21-0694</t>
  </si>
  <si>
    <t>SH21-0695</t>
  </si>
  <si>
    <t>SH21-0696</t>
  </si>
  <si>
    <t>SH21-0697</t>
  </si>
  <si>
    <t>SH21-0698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</si>
</sst>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quot;$&quot;#,##0.00"/>
    <numFmt numFmtId="177" formatCode="0.0"/>
    <numFmt numFmtId="178" formatCode="0.000"/>
    <numFmt numFmtId="179" formatCode="[$$-409]#,##0.00;\-[$$-409]#,##0.00"/>
    <numFmt numFmtId="180" formatCode="0.0000"/>
    <numFmt numFmtId="181" formatCode="0.0%"/>
  </numFmts>
  <fonts count="9" x14ac:knownFonts="1">
    <font>
      <sz val="11"/>
      <name val="Calibri"/>
      <family val="2"/>
    </font>
    <font>
      <sz val="11"/>
      <name val="Calibri"/>
      <family val="2"/>
    </font>
    <font>
      <sz val="9"/>
      <name val="宋体"/>
      <family val="2"/>
      <charset val="134"/>
      <scheme val="minor"/>
    </font>
    <font>
      <b/>
      <sz val="11"/>
      <name val="Calibri"/>
      <family val="2"/>
    </font>
    <font>
      <b/>
      <i/>
      <sz val="11"/>
      <name val="Calibri"/>
      <family val="2"/>
    </font>
    <font>
      <sz val="10"/>
      <name val="Arial"/>
      <family val="2"/>
    </font>
    <font>
      <b/>
      <sz val="10"/>
      <color indexed="12"/>
      <name val="Arial"/>
      <family val="2"/>
    </font>
    <font>
      <b/>
      <sz val="10"/>
      <name val="Arial"/>
      <family val="2"/>
    </font>
    <font>
      <sz val="9"/>
      <name val="宋体"/>
      <family val="3"/>
      <charset val="134"/>
    </font>
  </fonts>
  <fills count="10">
    <fill>
      <patternFill patternType="none"/>
    </fill>
    <fill>
      <patternFill patternType="gray125"/>
    </fill>
    <fill>
      <patternFill patternType="solid">
        <fgColor theme="5" tint="0.79998168889431442"/>
        <bgColor indexed="64"/>
      </patternFill>
    </fill>
    <fill>
      <patternFill patternType="solid">
        <fgColor rgb="FF92D050"/>
        <bgColor indexed="64"/>
      </patternFill>
    </fill>
    <fill>
      <patternFill patternType="solid">
        <fgColor rgb="FFFFFFCC"/>
        <bgColor indexed="64"/>
      </patternFill>
    </fill>
    <fill>
      <patternFill patternType="solid">
        <fgColor rgb="FFFFFF00"/>
        <bgColor indexed="64"/>
      </patternFill>
    </fill>
    <fill>
      <patternFill patternType="solid">
        <fgColor theme="5" tint="0.59999389629810485"/>
        <bgColor indexed="64"/>
      </patternFill>
    </fill>
    <fill>
      <patternFill patternType="solid">
        <fgColor theme="6" tint="0.39997558519241921"/>
        <bgColor indexed="64"/>
      </patternFill>
    </fill>
    <fill>
      <patternFill patternType="solid">
        <fgColor theme="2"/>
        <bgColor indexed="64"/>
      </patternFill>
    </fill>
    <fill>
      <patternFill patternType="solid">
        <fgColor indexed="9"/>
        <bgColor indexed="64"/>
      </patternFill>
    </fill>
  </fills>
  <borders count="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s>
  <cellStyleXfs count="5">
    <xf numFmtId="0" fontId="0" fillId="0" borderId="0"/>
    <xf numFmtId="0" fontId="1" fillId="0" borderId="0"/>
    <xf numFmtId="0" fontId="5" fillId="0" borderId="0"/>
    <xf numFmtId="9" fontId="1" fillId="0" borderId="0" applyFont="0" applyFill="0" applyBorder="0" applyAlignment="0" applyProtection="0"/>
    <xf numFmtId="0" fontId="5" fillId="0" borderId="0"/>
  </cellStyleXfs>
  <cellXfs count="58">
    <xf numFmtId="0" fontId="0" fillId="0" borderId="0" xfId="0"/>
    <xf numFmtId="0" fontId="1" fillId="0" borderId="0" xfId="1" applyAlignment="1">
      <alignment horizontal="center" wrapText="1"/>
    </xf>
    <xf numFmtId="0" fontId="1" fillId="0" borderId="0" xfId="1" applyAlignment="1">
      <alignment wrapText="1"/>
    </xf>
    <xf numFmtId="176" fontId="1" fillId="0" borderId="0" xfId="1" applyNumberFormat="1" applyAlignment="1">
      <alignment wrapText="1"/>
    </xf>
    <xf numFmtId="10" fontId="1" fillId="0" borderId="0" xfId="1" applyNumberFormat="1" applyAlignment="1">
      <alignment wrapText="1"/>
    </xf>
    <xf numFmtId="1" fontId="1" fillId="0" borderId="2" xfId="1" applyNumberFormat="1" applyBorder="1" applyAlignment="1">
      <alignment wrapText="1"/>
    </xf>
    <xf numFmtId="176" fontId="1" fillId="0" borderId="2" xfId="1" applyNumberFormat="1" applyBorder="1" applyAlignment="1">
      <alignment wrapText="1"/>
    </xf>
    <xf numFmtId="0" fontId="3" fillId="0" borderId="2" xfId="1" applyFont="1" applyBorder="1" applyAlignment="1">
      <alignment horizontal="center" wrapText="1"/>
    </xf>
    <xf numFmtId="0" fontId="3" fillId="4" borderId="2" xfId="1" applyFont="1" applyFill="1" applyBorder="1" applyAlignment="1">
      <alignment horizontal="center" wrapText="1"/>
    </xf>
    <xf numFmtId="0" fontId="4" fillId="4" borderId="2" xfId="1" applyFont="1" applyFill="1" applyBorder="1" applyAlignment="1">
      <alignment horizontal="center" wrapText="1"/>
    </xf>
    <xf numFmtId="0" fontId="4" fillId="5" borderId="2" xfId="1" applyFont="1" applyFill="1" applyBorder="1" applyAlignment="1">
      <alignment horizontal="center" wrapText="1"/>
    </xf>
    <xf numFmtId="0" fontId="3" fillId="5" borderId="2" xfId="1" applyFont="1" applyFill="1" applyBorder="1" applyAlignment="1">
      <alignment horizontal="center" wrapText="1"/>
    </xf>
    <xf numFmtId="176" fontId="3" fillId="2" borderId="0" xfId="1" applyNumberFormat="1" applyFont="1" applyFill="1" applyAlignment="1">
      <alignment wrapText="1"/>
    </xf>
    <xf numFmtId="176" fontId="3" fillId="6" borderId="1" xfId="1" applyNumberFormat="1" applyFont="1" applyFill="1" applyBorder="1" applyAlignment="1">
      <alignment horizontal="center" wrapText="1"/>
    </xf>
    <xf numFmtId="0" fontId="4" fillId="0" borderId="2" xfId="1" applyFont="1" applyBorder="1" applyAlignment="1">
      <alignment horizontal="center" wrapText="1"/>
    </xf>
    <xf numFmtId="177" fontId="3" fillId="0" borderId="2" xfId="1" applyNumberFormat="1" applyFont="1" applyBorder="1" applyAlignment="1">
      <alignment horizontal="center" wrapText="1"/>
    </xf>
    <xf numFmtId="2" fontId="3" fillId="0" borderId="2" xfId="1" applyNumberFormat="1" applyFont="1" applyBorder="1" applyAlignment="1">
      <alignment horizontal="center" wrapText="1"/>
    </xf>
    <xf numFmtId="1" fontId="3" fillId="0" borderId="2" xfId="1" applyNumberFormat="1" applyFont="1" applyBorder="1" applyAlignment="1">
      <alignment horizontal="center" wrapText="1"/>
    </xf>
    <xf numFmtId="178" fontId="6" fillId="0" borderId="2" xfId="2" applyNumberFormat="1" applyFont="1" applyBorder="1" applyAlignment="1">
      <alignment wrapText="1"/>
    </xf>
    <xf numFmtId="2" fontId="7" fillId="0" borderId="2" xfId="2" applyNumberFormat="1" applyFont="1" applyBorder="1" applyAlignment="1">
      <alignment wrapText="1"/>
    </xf>
    <xf numFmtId="1" fontId="6" fillId="0" borderId="2" xfId="2" applyNumberFormat="1" applyFont="1" applyBorder="1" applyAlignment="1">
      <alignment wrapText="1"/>
    </xf>
    <xf numFmtId="176" fontId="6" fillId="0" borderId="2" xfId="2" applyNumberFormat="1" applyFont="1" applyBorder="1" applyAlignment="1">
      <alignment wrapText="1"/>
    </xf>
    <xf numFmtId="10" fontId="3" fillId="0" borderId="2" xfId="1" applyNumberFormat="1" applyFont="1" applyBorder="1" applyAlignment="1">
      <alignment horizontal="center" wrapText="1"/>
    </xf>
    <xf numFmtId="176" fontId="6" fillId="5" borderId="2" xfId="2" applyNumberFormat="1" applyFont="1" applyFill="1" applyBorder="1" applyAlignment="1">
      <alignment wrapText="1"/>
    </xf>
    <xf numFmtId="176" fontId="7" fillId="0" borderId="2" xfId="2" applyNumberFormat="1" applyFont="1" applyBorder="1" applyAlignment="1">
      <alignment wrapText="1"/>
    </xf>
    <xf numFmtId="176" fontId="6" fillId="3" borderId="2" xfId="2" applyNumberFormat="1" applyFont="1" applyFill="1" applyBorder="1" applyAlignment="1">
      <alignment wrapText="1"/>
    </xf>
    <xf numFmtId="10" fontId="6" fillId="3" borderId="2" xfId="2" applyNumberFormat="1" applyFont="1" applyFill="1" applyBorder="1" applyAlignment="1">
      <alignment wrapText="1"/>
    </xf>
    <xf numFmtId="176" fontId="7" fillId="7" borderId="2" xfId="2" applyNumberFormat="1" applyFont="1" applyFill="1" applyBorder="1" applyAlignment="1">
      <alignment wrapText="1"/>
    </xf>
    <xf numFmtId="0" fontId="1" fillId="0" borderId="2" xfId="1" applyBorder="1" applyAlignment="1">
      <alignment horizontal="center"/>
    </xf>
    <xf numFmtId="0" fontId="1" fillId="0" borderId="2" xfId="1" applyBorder="1"/>
    <xf numFmtId="179" fontId="1" fillId="0" borderId="2" xfId="1" applyNumberFormat="1" applyBorder="1"/>
    <xf numFmtId="0" fontId="1" fillId="0" borderId="2" xfId="1" applyBorder="1" applyAlignment="1">
      <alignment horizontal="center" wrapText="1"/>
    </xf>
    <xf numFmtId="0" fontId="1" fillId="0" borderId="2" xfId="1" applyBorder="1" applyAlignment="1">
      <alignment wrapText="1"/>
    </xf>
    <xf numFmtId="0" fontId="5" fillId="0" borderId="2" xfId="0" applyFont="1" applyFill="1" applyBorder="1"/>
    <xf numFmtId="176" fontId="1" fillId="0" borderId="1" xfId="1" applyNumberFormat="1" applyBorder="1" applyAlignment="1">
      <alignment horizontal="center" wrapText="1"/>
    </xf>
    <xf numFmtId="176" fontId="1" fillId="0" borderId="1" xfId="1" applyNumberFormat="1" applyBorder="1"/>
    <xf numFmtId="177" fontId="1" fillId="0" borderId="2" xfId="1" applyNumberFormat="1" applyBorder="1"/>
    <xf numFmtId="2" fontId="1" fillId="0" borderId="2" xfId="1" applyNumberFormat="1" applyBorder="1"/>
    <xf numFmtId="1" fontId="1" fillId="0" borderId="2" xfId="1" applyNumberFormat="1" applyBorder="1"/>
    <xf numFmtId="180" fontId="1" fillId="8" borderId="2" xfId="1" applyNumberFormat="1" applyFill="1" applyBorder="1"/>
    <xf numFmtId="1" fontId="1" fillId="8" borderId="2" xfId="1" applyNumberFormat="1" applyFill="1" applyBorder="1"/>
    <xf numFmtId="3" fontId="1" fillId="0" borderId="2" xfId="1" applyNumberFormat="1" applyBorder="1"/>
    <xf numFmtId="176" fontId="1" fillId="8" borderId="2" xfId="1" applyNumberFormat="1" applyFill="1" applyBorder="1"/>
    <xf numFmtId="181" fontId="1" fillId="0" borderId="2" xfId="1" applyNumberFormat="1" applyBorder="1"/>
    <xf numFmtId="10" fontId="1" fillId="0" borderId="2" xfId="1" applyNumberFormat="1" applyBorder="1"/>
    <xf numFmtId="176" fontId="1" fillId="0" borderId="2" xfId="1" applyNumberFormat="1" applyBorder="1"/>
    <xf numFmtId="10" fontId="0" fillId="8" borderId="2" xfId="3" applyNumberFormat="1" applyFont="1" applyFill="1" applyBorder="1" applyAlignment="1"/>
    <xf numFmtId="0" fontId="1" fillId="0" borderId="0" xfId="1"/>
    <xf numFmtId="177" fontId="1" fillId="0" borderId="2" xfId="1" applyNumberFormat="1" applyBorder="1" applyAlignment="1">
      <alignment wrapText="1"/>
    </xf>
    <xf numFmtId="2" fontId="1" fillId="0" borderId="2" xfId="1" applyNumberFormat="1" applyBorder="1" applyAlignment="1">
      <alignment wrapText="1"/>
    </xf>
    <xf numFmtId="180" fontId="1" fillId="8" borderId="2" xfId="1" applyNumberFormat="1" applyFill="1" applyBorder="1" applyAlignment="1">
      <alignment wrapText="1"/>
    </xf>
    <xf numFmtId="176" fontId="1" fillId="8" borderId="2" xfId="1" applyNumberFormat="1" applyFill="1" applyBorder="1" applyAlignment="1">
      <alignment wrapText="1"/>
    </xf>
    <xf numFmtId="10" fontId="0" fillId="8" borderId="2" xfId="3" applyNumberFormat="1" applyFont="1" applyFill="1" applyBorder="1" applyAlignment="1">
      <alignment wrapText="1"/>
    </xf>
    <xf numFmtId="0" fontId="5" fillId="9" borderId="2" xfId="4" applyFill="1" applyBorder="1" applyAlignment="1">
      <alignment wrapText="1"/>
    </xf>
    <xf numFmtId="177" fontId="1" fillId="0" borderId="0" xfId="1" applyNumberFormat="1" applyAlignment="1">
      <alignment wrapText="1"/>
    </xf>
    <xf numFmtId="2" fontId="1" fillId="0" borderId="0" xfId="1" applyNumberFormat="1" applyAlignment="1">
      <alignment wrapText="1"/>
    </xf>
    <xf numFmtId="1" fontId="1" fillId="0" borderId="0" xfId="1" applyNumberFormat="1" applyAlignment="1">
      <alignment wrapText="1"/>
    </xf>
    <xf numFmtId="178" fontId="1" fillId="0" borderId="0" xfId="1" applyNumberFormat="1" applyAlignment="1">
      <alignment wrapText="1"/>
    </xf>
  </cellXfs>
  <cellStyles count="5">
    <cellStyle name="Normal 2" xfId="1"/>
    <cellStyle name="Normal 2 18 2" xfId="2"/>
    <cellStyle name="Normal_2010 NY-showroom sheet set for JCP 0330" xfId="4"/>
    <cellStyle name="Percent 2" xfId="3"/>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theme" Target="theme/theme1.xml"/><Relationship Id="rId3" Type="http://schemas.openxmlformats.org/officeDocument/2006/relationships/externalLink" Target="externalLinks/externalLink2.xml"/><Relationship Id="rId21" Type="http://schemas.openxmlformats.org/officeDocument/2006/relationships/calcChain" Target="calcChain.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oss%20Serta%20Brand%2085gsm%20Microfiber%20Sheets%2007-02-2025%20Commitment%20JAN%202025%20Projection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jlahome1.sharepoint.com/Documents%20and%20Settings/qianyueyun/Local%20Settings/Temporary%20Internet%20Files/Content.Outlook/S0EW6CGV/BBB%20VENDOR%20SET%20UP%20%20ROVERTALLEN%20CHARLESTON%206%2015%20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192.168.20.8\beyond%20basic\Costing\Wal-Mart\WOW%20Sheeting\May%2024,%202012\WOW%20-%20120524%20-%205K%20-%20FOB%20-%2060x60-172x116%20-%20Sateen%20Weave%20-%20Cotton.xls"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NM%20CHATEAU%20PLUM%20%20SHEER%20VENDOR%20SETUP%2010%2008%201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20.8\&#28041;&#22806;&#32452;\Users\sarah.chen\AppData\Local\Microsoft\Windows\Temporary%20Internet%20Files\Content.Outlook\RBUPAN03\Window%20Panels.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jlahome1-my.sharepoint.com/Documents%20and%20Settings/dingxiaoping/Local%20Settings/Temporary%20Internet%20Files/Content.IE5/K9AN0PEF/files/TARGET/FORMS/TARGET%20QUOTE%20SHEET%20FORMA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jlahome1-my.sharepoint.com/SLard%20-%20Design/Customs%20Memo/Master%20Copy%20Quote%20Sheet%202.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Msfs05\data1\Documents%20and%20Settings\tm50891\Local%20Settings\Temporary%20Internet%20Files\OLK106\Levolor%203%2025%2007%20Proforma%203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jlahome1-my.sharepoint.com/Users/ying.gu/AppData/Local/Microsoft/Windows/Temporary%20Internet%20Files/OLK784B/tex%20fleece%204-17-1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jlahome1-my.sharepoint.com/Documents%20and%20Settings/guyinghua/Local%20Settings/Temporary%20Internet%20Files/OLK97/Copy%20of%20JLA%20-%20SEPT$%20NEW%20SILK%20ESSENCE%20BLNKTS%205%2003%20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20.8\Beyond%20Basic\Documents%20and%20Settings\chenlihui\Local%20Settings\Temporary%20Internet%20Files\OLK9A\Import%20Product%20Data%20Sheet%204%20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jlahome1.sharepoint.com/Documents%20and%20Settings/zhangqing/&#26700;&#38754;/BBB/item%20set%20up/Final/BBB_Bombay_Cambay_Item%20Set%20Up_2011102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20.8\&#28041;&#22806;&#32452;\Documents%20and%20Settings\chrissys\Local%20Settings\Temporary%20Internet%20Files\Content.Outlook\N7IN4LHD\PO%20Worksheet%20Matrix%20with%20Attribute%20Ta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chenlihui\Local%20Settings\Temporary%20Internet%20Files\OLK9A\Import%20Product%20Data%20Sheet%204%20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jlahome1-my.sharepoint.com/Documents%20and%20Settings/kathy/Local%20Settings/Temporary%20Internet%20Files/Content.Outlook/JH9RZ0WZ/Final%20External%20Quote%20Sheet%20-Micro%20Mink%20DA%20Throw%20solid%20back-1309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itment"/>
      <sheetName val="Item"/>
      <sheetName val="JAN"/>
      <sheetName val="Internal Commitment"/>
      <sheetName val="CHN 04-09-2025"/>
      <sheetName val="ValueSelect"/>
      <sheetName val="Data"/>
      <sheetName val="Sheet4"/>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s>
    <sheetDataSet>
      <sheetData sheetId="0" refreshError="1"/>
      <sheetData sheetId="1">
        <row r="2">
          <cell r="AR2" t="str">
            <v>N/A</v>
          </cell>
        </row>
        <row r="3">
          <cell r="AR3" t="str">
            <v>100% Acrylic</v>
          </cell>
        </row>
        <row r="4">
          <cell r="AR4" t="str">
            <v>100% Aegean Cotton</v>
          </cell>
        </row>
        <row r="5">
          <cell r="AR5" t="str">
            <v>100% Aegean Cotton Loops</v>
          </cell>
        </row>
        <row r="6">
          <cell r="AR6" t="str">
            <v>100% Bamboo</v>
          </cell>
        </row>
        <row r="7">
          <cell r="AR7" t="str">
            <v>100% Bamboo Cotton</v>
          </cell>
        </row>
        <row r="8">
          <cell r="AR8" t="str">
            <v>100% Certified Organic Cotton</v>
          </cell>
        </row>
        <row r="9">
          <cell r="AR9" t="str">
            <v>100% Cotton</v>
          </cell>
        </row>
        <row r="10">
          <cell r="AR10" t="str">
            <v>100% Cotton percale</v>
          </cell>
        </row>
        <row r="11">
          <cell r="AR11" t="str">
            <v>100% Cotton sateen</v>
          </cell>
        </row>
        <row r="12">
          <cell r="AR12" t="str">
            <v>100% Dupioni Silk</v>
          </cell>
        </row>
        <row r="13">
          <cell r="AR13" t="str">
            <v>100% Egyptian cotton</v>
          </cell>
        </row>
        <row r="14">
          <cell r="AR14" t="str">
            <v>100% Egyptian cotton percale</v>
          </cell>
        </row>
        <row r="15">
          <cell r="AR15" t="str">
            <v>100% Egyptian Cotton Loops</v>
          </cell>
        </row>
        <row r="16">
          <cell r="AR16" t="str">
            <v>100% Linen</v>
          </cell>
        </row>
        <row r="17">
          <cell r="AR17" t="str">
            <v>100% Modal</v>
          </cell>
        </row>
        <row r="18">
          <cell r="AR18" t="str">
            <v>100% Nylon</v>
          </cell>
        </row>
        <row r="19">
          <cell r="AR19" t="str">
            <v>100% Organic cotton</v>
          </cell>
        </row>
        <row r="20">
          <cell r="AR20" t="str">
            <v>100% Pima cotton</v>
          </cell>
        </row>
        <row r="21">
          <cell r="AR21" t="str">
            <v>100% Pima Cotton Loops</v>
          </cell>
        </row>
        <row r="22">
          <cell r="AR22" t="str">
            <v>100% Polyester</v>
          </cell>
        </row>
        <row r="23">
          <cell r="AR23" t="str">
            <v>100% Pure Brazil Cotton</v>
          </cell>
        </row>
        <row r="24">
          <cell r="AR24" t="str">
            <v>100% Rayon</v>
          </cell>
        </row>
        <row r="25">
          <cell r="AR25" t="str">
            <v>100% Silk</v>
          </cell>
        </row>
        <row r="26">
          <cell r="AR26" t="str">
            <v>100% Standard Cotton</v>
          </cell>
        </row>
        <row r="27">
          <cell r="AR27" t="str">
            <v>100% Supima Cotton</v>
          </cell>
        </row>
        <row r="28">
          <cell r="AR28" t="str">
            <v>100% Supima Cotton Loops</v>
          </cell>
        </row>
        <row r="29">
          <cell r="AR29" t="str">
            <v>100% Tencel</v>
          </cell>
        </row>
        <row r="30">
          <cell r="AR30" t="str">
            <v>100% Turkish Cotton</v>
          </cell>
        </row>
        <row r="31">
          <cell r="AR31" t="str">
            <v>100% Turkish Cotton Loops</v>
          </cell>
        </row>
        <row r="32">
          <cell r="AR32" t="str">
            <v>100% Viscose</v>
          </cell>
        </row>
        <row r="33">
          <cell r="AR33" t="str">
            <v>100% Woven cotton</v>
          </cell>
        </row>
        <row r="34">
          <cell r="AR34" t="str">
            <v>50% Cotton/50% Polyester</v>
          </cell>
        </row>
        <row r="35">
          <cell r="AR35" t="str">
            <v>55% Cotton/45% Polyester</v>
          </cell>
        </row>
        <row r="36">
          <cell r="AR36" t="str">
            <v>55% Linen/45% Cotton</v>
          </cell>
        </row>
        <row r="37">
          <cell r="AR37" t="str">
            <v>60% Cotton/40% Bamboo</v>
          </cell>
        </row>
        <row r="38">
          <cell r="AR38" t="str">
            <v>60% Cotton/40% Modal</v>
          </cell>
        </row>
        <row r="39">
          <cell r="AR39" t="str">
            <v>60% Cotton/40% Polyester</v>
          </cell>
        </row>
        <row r="40">
          <cell r="AR40" t="str">
            <v>60% Polyester/40% Cotton</v>
          </cell>
        </row>
        <row r="41">
          <cell r="AR41" t="str">
            <v>65% cotton/35% modal</v>
          </cell>
        </row>
        <row r="42">
          <cell r="AR42" t="str">
            <v>65% Cotton/35% Polyester</v>
          </cell>
        </row>
        <row r="43">
          <cell r="AR43" t="str">
            <v>65% Polyester/35% Cotton</v>
          </cell>
        </row>
        <row r="44">
          <cell r="AR44" t="str">
            <v>70% Cotton/30% Bamboo</v>
          </cell>
        </row>
        <row r="45">
          <cell r="AR45" t="str">
            <v>70% Cotton/30% Polyester</v>
          </cell>
        </row>
        <row r="46">
          <cell r="AR46" t="str">
            <v>75% Cotton/25% Polyester</v>
          </cell>
        </row>
        <row r="47">
          <cell r="AR47" t="str">
            <v>75% Polyester/25% Rayon</v>
          </cell>
        </row>
        <row r="48">
          <cell r="AR48" t="str">
            <v>75% Silk/25% Polyester</v>
          </cell>
        </row>
        <row r="49">
          <cell r="AR49" t="str">
            <v>70% Silk/30% Polyester</v>
          </cell>
        </row>
        <row r="50">
          <cell r="AR50" t="str">
            <v>65% Silk/35% Polyester</v>
          </cell>
        </row>
        <row r="51">
          <cell r="AR51" t="str">
            <v>80% Cotton/20% Polyester</v>
          </cell>
        </row>
        <row r="52">
          <cell r="AR52" t="str">
            <v>80% Polyester/20% Nylon</v>
          </cell>
        </row>
        <row r="53">
          <cell r="AR53" t="str">
            <v>85% Cotton/15% Polyester</v>
          </cell>
        </row>
        <row r="54">
          <cell r="AR54" t="str">
            <v>85% Polyester/15% Nylon</v>
          </cell>
        </row>
        <row r="55">
          <cell r="AR55" t="str">
            <v>85% Rayon/15% Polyester</v>
          </cell>
        </row>
        <row r="56">
          <cell r="AR56" t="str">
            <v>90% Cotton/10% Polyester</v>
          </cell>
        </row>
        <row r="57">
          <cell r="AR57" t="str">
            <v>90% Polyester/10% Nylon</v>
          </cell>
        </row>
        <row r="58">
          <cell r="AR58" t="str">
            <v>95% Cotton/5% Polyester</v>
          </cell>
        </row>
        <row r="59">
          <cell r="AR59" t="str">
            <v>95% Viscose/15% Nylon</v>
          </cell>
        </row>
        <row r="60">
          <cell r="AR60" t="str">
            <v>Cotton/linen blend</v>
          </cell>
        </row>
        <row r="61">
          <cell r="AR61" t="str">
            <v>Cotton/poly blend</v>
          </cell>
        </row>
        <row r="62">
          <cell r="AR62" t="str">
            <v>Cotton/rayon blend</v>
          </cell>
        </row>
        <row r="63">
          <cell r="AR63" t="str">
            <v>Flannel</v>
          </cell>
        </row>
        <row r="64">
          <cell r="AR64" t="str">
            <v>Fleece</v>
          </cell>
        </row>
        <row r="65">
          <cell r="AR65" t="str">
            <v>Heavyweight Flannel</v>
          </cell>
        </row>
        <row r="66">
          <cell r="AR66" t="str">
            <v>Linen</v>
          </cell>
        </row>
        <row r="67">
          <cell r="AR67" t="str">
            <v>Linen/Cotton blend</v>
          </cell>
        </row>
        <row r="68">
          <cell r="AR68" t="str">
            <v>Micro fiber</v>
          </cell>
        </row>
        <row r="69">
          <cell r="AR69" t="str">
            <v>Micro fleece</v>
          </cell>
        </row>
        <row r="70">
          <cell r="AR70" t="str">
            <v>Poly/Rayon blend</v>
          </cell>
        </row>
        <row r="71">
          <cell r="AR71" t="str">
            <v>Silk Rich</v>
          </cell>
        </row>
        <row r="72">
          <cell r="AR72" t="str">
            <v>Silk/Polyester blend</v>
          </cell>
        </row>
        <row r="73">
          <cell r="AR73" t="str">
            <v>Wool</v>
          </cell>
        </row>
        <row r="74">
          <cell r="AR74" t="str">
            <v>Flexible 3D mesh</v>
          </cell>
        </row>
        <row r="75">
          <cell r="AR75" t="str">
            <v>Polyester/cotton fabric</v>
          </cell>
        </row>
        <row r="76">
          <cell r="AR76" t="str">
            <v>Breathable 3D mesh fabric</v>
          </cell>
        </row>
        <row r="77">
          <cell r="AR77" t="str">
            <v>400 thread cotton lining/hood</v>
          </cell>
        </row>
        <row r="78">
          <cell r="AR78" t="str">
            <v>Organic cotton lining/hood</v>
          </cell>
        </row>
        <row r="79">
          <cell r="AR79" t="str">
            <v>Made of soft sueded fabric</v>
          </cell>
        </row>
        <row r="80">
          <cell r="AR80" t="str">
            <v>Damask cloth cover</v>
          </cell>
        </row>
        <row r="81">
          <cell r="AR81" t="str">
            <v>Vinyl cover</v>
          </cell>
        </row>
        <row r="82">
          <cell r="AR82" t="str">
            <v>Nylon cover</v>
          </cell>
        </row>
        <row r="83">
          <cell r="AR83" t="str">
            <v>Vinyl/damask sides</v>
          </cell>
        </row>
        <row r="84">
          <cell r="AR84" t="str">
            <v>Organic cotton cover</v>
          </cell>
        </row>
      </sheetData>
      <sheetData sheetId="2" refreshError="1"/>
      <sheetData sheetId="3" refreshError="1"/>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Costs"/>
      <sheetName val="Prices"/>
      <sheetName val="Export"/>
      <sheetName val="Setup"/>
      <sheetName val="Yarn Rates"/>
      <sheetName val="Sizing Cost"/>
      <sheetName val="Sheet1"/>
      <sheetName val="Mapping"/>
      <sheetName val="drop down box reference"/>
    </sheetNames>
    <sheetDataSet>
      <sheetData sheetId="0" refreshError="1"/>
      <sheetData sheetId="1">
        <row r="11">
          <cell r="J11">
            <v>92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sheetName val="COO"/>
      <sheetName val="Main"/>
      <sheetName val="Office Use"/>
      <sheetName val="Currency"/>
    </sheetNames>
    <sheetDataSet>
      <sheetData sheetId="0">
        <row r="2">
          <cell r="B2" t="str">
            <v>DOZEN  qty=12 (DZ)</v>
          </cell>
          <cell r="X2" t="str">
            <v>NA ( 830)</v>
          </cell>
          <cell r="AL2" t="str">
            <v>Yes (Y)</v>
          </cell>
        </row>
        <row r="3">
          <cell r="X3" t="str">
            <v>USACanada ( 831)</v>
          </cell>
          <cell r="AL3" t="str">
            <v>No (N)</v>
          </cell>
        </row>
        <row r="4">
          <cell r="X4" t="str">
            <v>US only ( 832)</v>
          </cell>
        </row>
        <row r="5">
          <cell r="X5" t="str">
            <v>Canada only ( 833)</v>
          </cell>
        </row>
      </sheetData>
      <sheetData sheetId="1">
        <row r="1">
          <cell r="D1" t="str">
            <v>CAN</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Cheat sheet"/>
      <sheetName val="MULTIPLE PACKS"/>
      <sheetName val="X-VENDOR INSTRUCTIONS"/>
      <sheetName val="X-VENDOR SPEC PAGE"/>
      <sheetName val="X-VENDOR CTPAT"/>
      <sheetName val="X-VENDOR 10+2"/>
      <sheetName val="X-LACY ACT"/>
      <sheetName val="X-FISH &amp; WILDLIFE"/>
      <sheetName val="X-IFI"/>
      <sheetName val="X-LIST"/>
    </sheetNames>
    <sheetDataSet>
      <sheetData sheetId="0"/>
      <sheetData sheetId="1"/>
      <sheetData sheetId="2"/>
      <sheetData sheetId="3"/>
      <sheetData sheetId="4"/>
      <sheetData sheetId="5"/>
      <sheetData sheetId="6"/>
      <sheetData sheetId="7"/>
      <sheetData sheetId="8"/>
      <sheetData sheetId="9">
        <row r="3">
          <cell r="C3" t="str">
            <v>CLASSIC</v>
          </cell>
          <cell r="G3" t="str">
            <v>UP-FRONT PRODUCTION</v>
          </cell>
        </row>
        <row r="4">
          <cell r="C4" t="str">
            <v>URBAN</v>
          </cell>
          <cell r="G4" t="str">
            <v>CLOSEOUT</v>
          </cell>
        </row>
        <row r="5">
          <cell r="C5" t="str">
            <v>CONTEMPORARY</v>
          </cell>
          <cell r="G5" t="str">
            <v>REPLENISHMENT</v>
          </cell>
        </row>
        <row r="6">
          <cell r="C6" t="str">
            <v>UPDATED</v>
          </cell>
          <cell r="G6" t="str">
            <v>PACK &amp; HOLD</v>
          </cell>
        </row>
        <row r="7">
          <cell r="G7" t="str">
            <v>IN-SEASON PRODUCTION</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e Sheet"/>
      <sheetName val="example"/>
      <sheetName val="a"/>
      <sheetName val="Data"/>
      <sheetName val="BBB"/>
      <sheetName val="Amazon"/>
      <sheetName val="Mapping"/>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e"/>
      <sheetName val="Master Info"/>
      <sheetName val="Data"/>
      <sheetName val="Sample Tag"/>
      <sheetName val="Sheet1"/>
      <sheetName val="Q1"/>
      <sheetName val="Q2"/>
      <sheetName val="Q3"/>
      <sheetName val="Q4"/>
      <sheetName val="Instructions"/>
      <sheetName val="Matt Murray"/>
      <sheetName val="YBF06-003"/>
      <sheetName val="Sheet3"/>
      <sheetName val="Sheet2"/>
      <sheetName val="Blank 4"/>
      <sheetName val="Sheet4"/>
      <sheetName val="SAMPLE"/>
      <sheetName val="Cynthia Wongsunwan"/>
      <sheetName val="Angelique Vu"/>
    </sheetNames>
    <sheetDataSet>
      <sheetData sheetId="0" refreshError="1"/>
      <sheetData sheetId="1" refreshError="1"/>
      <sheetData sheetId="2" refreshError="1"/>
      <sheetData sheetId="3" refreshError="1"/>
      <sheetData sheetId="4" refreshError="1"/>
      <sheetData sheetId="5" refreshError="1">
        <row r="38">
          <cell r="C38" t="str">
            <v/>
          </cell>
        </row>
      </sheetData>
      <sheetData sheetId="6" refreshError="1"/>
      <sheetData sheetId="7" refreshError="1"/>
      <sheetData sheetId="8" refreshError="1"/>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vered_Sheet1"/>
      <sheetName val="Lists"/>
      <sheetName val="Instructions"/>
      <sheetName val="6 Way Pricing"/>
      <sheetName val="Page 1 Sales and Forecast"/>
      <sheetName val="Page 2 Dimensions"/>
      <sheetName val="Page 3 UPC"/>
      <sheetName val="Page 4 (Import Only) Ship Info"/>
      <sheetName val="Page 5 Domestic Logistics"/>
      <sheetName val="Page 6 Import Logistics "/>
      <sheetName val="Page 7 Item Adds&amp;Drops"/>
      <sheetName val="Page 8 PDF Example"/>
      <sheetName val="Sheet3"/>
      <sheetName val="Sheet2"/>
      <sheetName val=" Projected 2006 VS. 2005"/>
    </sheetNames>
    <sheetDataSet>
      <sheetData sheetId="0" refreshError="1"/>
      <sheetData sheetId="1" refreshError="1"/>
      <sheetData sheetId="2" refreshError="1"/>
      <sheetData sheetId="3" refreshError="1"/>
      <sheetData sheetId="4" refreshError="1">
        <row r="2">
          <cell r="AA2" t="str">
            <v>Y</v>
          </cell>
        </row>
        <row r="3">
          <cell r="AA3" t="str">
            <v>N</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 Wrksht"/>
      <sheetName val="PO Wrksht redo"/>
      <sheetName val="style result"/>
      <sheetName val="vendor info"/>
      <sheetName val="tickets"/>
      <sheetName val="hangers"/>
      <sheetName val="comments"/>
      <sheetName val="other data"/>
      <sheetName val="bp"/>
      <sheetName val="size diffs"/>
      <sheetName val="instructions for future bp"/>
      <sheetName val="BP upgrade instructions"/>
      <sheetName val="nrf sizes n colors"/>
      <sheetName val="diff group head"/>
      <sheetName val="diff ids"/>
      <sheetName val="diff group detail"/>
      <sheetName val="test data"/>
      <sheetName val="notes-training-info"/>
      <sheetName val="date table"/>
      <sheetName val="message3"/>
      <sheetName val="Data"/>
    </sheetNames>
    <sheetDataSet>
      <sheetData sheetId="0" refreshError="1"/>
      <sheetData sheetId="1"/>
      <sheetData sheetId="2" refreshError="1"/>
      <sheetData sheetId="3">
        <row r="4">
          <cell r="A4" t="str">
            <v>Supplier</v>
          </cell>
        </row>
        <row r="5">
          <cell r="A5" t="str">
            <v>Supplier</v>
          </cell>
        </row>
        <row r="6">
          <cell r="A6" t="str">
            <v>Allstate Floral</v>
          </cell>
        </row>
        <row r="7">
          <cell r="A7" t="str">
            <v>Allure</v>
          </cell>
        </row>
        <row r="8">
          <cell r="A8" t="str">
            <v>Alok</v>
          </cell>
        </row>
        <row r="9">
          <cell r="A9" t="str">
            <v>Alpha</v>
          </cell>
        </row>
        <row r="10">
          <cell r="A10" t="str">
            <v>Aman Imports</v>
          </cell>
        </row>
        <row r="11">
          <cell r="A11" t="str">
            <v>AMERICAN DAWN</v>
          </cell>
        </row>
        <row r="12">
          <cell r="A12" t="str">
            <v>American Textiles</v>
          </cell>
        </row>
        <row r="13">
          <cell r="A13" t="str">
            <v>Anchor Home Textiles</v>
          </cell>
        </row>
        <row r="14">
          <cell r="A14" t="str">
            <v>ASD Living</v>
          </cell>
        </row>
        <row r="15">
          <cell r="A15" t="str">
            <v>Avanti</v>
          </cell>
        </row>
        <row r="16">
          <cell r="A16" t="str">
            <v>Bardwil</v>
          </cell>
        </row>
        <row r="17">
          <cell r="A17" t="str">
            <v xml:space="preserve">Beatrice </v>
          </cell>
        </row>
        <row r="18">
          <cell r="A18" t="str">
            <v>Benson Mills</v>
          </cell>
        </row>
        <row r="19">
          <cell r="A19" t="str">
            <v>Blonder Home</v>
          </cell>
        </row>
        <row r="20">
          <cell r="A20" t="str">
            <v>Boston Warehouse</v>
          </cell>
        </row>
        <row r="21">
          <cell r="A21" t="str">
            <v>Brentwood Orignals</v>
          </cell>
        </row>
        <row r="22">
          <cell r="A22" t="str">
            <v>Chesapeake Rugs</v>
          </cell>
        </row>
        <row r="23">
          <cell r="A23" t="str">
            <v>Conker Trading</v>
          </cell>
        </row>
        <row r="24">
          <cell r="A24" t="str">
            <v>Counter Art</v>
          </cell>
        </row>
        <row r="25">
          <cell r="A25" t="str">
            <v>Creative Bath</v>
          </cell>
        </row>
        <row r="26">
          <cell r="A26" t="str">
            <v>Croscill</v>
          </cell>
        </row>
        <row r="27">
          <cell r="A27" t="str">
            <v>CSS Marketing</v>
          </cell>
        </row>
        <row r="28">
          <cell r="A28" t="str">
            <v>Dalyn Rugs</v>
          </cell>
        </row>
        <row r="29">
          <cell r="A29" t="str">
            <v>Devgiri Exports</v>
          </cell>
        </row>
        <row r="30">
          <cell r="A30" t="str">
            <v>DII</v>
          </cell>
        </row>
        <row r="31">
          <cell r="A31" t="str">
            <v>Direct Home Textiles</v>
          </cell>
        </row>
        <row r="32">
          <cell r="A32" t="str">
            <v>Domay</v>
          </cell>
        </row>
        <row r="33">
          <cell r="A33" t="str">
            <v>Ellison First Asia</v>
          </cell>
        </row>
        <row r="34">
          <cell r="A34" t="str">
            <v>Elrene</v>
          </cell>
        </row>
        <row r="35">
          <cell r="A35" t="str">
            <v>ER Carpenter</v>
          </cell>
        </row>
        <row r="36">
          <cell r="A36" t="str">
            <v>Evergreen</v>
          </cell>
        </row>
        <row r="37">
          <cell r="A37" t="str">
            <v>Fallani &amp; Cohn</v>
          </cell>
        </row>
        <row r="38">
          <cell r="A38" t="str">
            <v>Feizy Rugs</v>
          </cell>
        </row>
        <row r="39">
          <cell r="A39" t="str">
            <v>Foreston Trends</v>
          </cell>
        </row>
        <row r="40">
          <cell r="A40" t="str">
            <v>Ginsey</v>
          </cell>
        </row>
        <row r="41">
          <cell r="A41" t="str">
            <v>Global Eagle</v>
          </cell>
        </row>
        <row r="42">
          <cell r="A42" t="str">
            <v>Harman</v>
          </cell>
        </row>
        <row r="43">
          <cell r="A43" t="str">
            <v>Hollander</v>
          </cell>
        </row>
        <row r="44">
          <cell r="A44" t="str">
            <v>Home Dynamix</v>
          </cell>
        </row>
        <row r="45">
          <cell r="A45" t="str">
            <v>India Connection</v>
          </cell>
        </row>
        <row r="46">
          <cell r="A46" t="str">
            <v>India Ink</v>
          </cell>
        </row>
        <row r="47">
          <cell r="A47" t="str">
            <v>Ivy Hill Home</v>
          </cell>
        </row>
        <row r="48">
          <cell r="A48" t="str">
            <v>Jabara</v>
          </cell>
        </row>
        <row r="49">
          <cell r="A49" t="str">
            <v>JLA Home</v>
          </cell>
        </row>
        <row r="50">
          <cell r="A50" t="str">
            <v>John Ritzenthaler Co</v>
          </cell>
        </row>
        <row r="51">
          <cell r="A51" t="str">
            <v>KAS Rugs</v>
          </cell>
        </row>
        <row r="52">
          <cell r="A52" t="str">
            <v>Kassatex Towels</v>
          </cell>
        </row>
        <row r="53">
          <cell r="A53" t="str">
            <v>Kay Dee Designs</v>
          </cell>
        </row>
        <row r="54">
          <cell r="A54" t="str">
            <v>Kemp &amp; Beatly</v>
          </cell>
        </row>
        <row r="55">
          <cell r="A55" t="str">
            <v>Kennedy</v>
          </cell>
        </row>
        <row r="56">
          <cell r="A56" t="str">
            <v>Kenney Mfgr</v>
          </cell>
        </row>
        <row r="57">
          <cell r="A57" t="str">
            <v>Lamont Limited</v>
          </cell>
        </row>
        <row r="58">
          <cell r="A58" t="str">
            <v>Leila's Linens</v>
          </cell>
        </row>
        <row r="59">
          <cell r="A59" t="str">
            <v>Lintex Linens</v>
          </cell>
        </row>
        <row r="60">
          <cell r="A60" t="str">
            <v>Louisville Bedding</v>
          </cell>
        </row>
        <row r="61">
          <cell r="A61" t="str">
            <v>Mahogany (RA Home Inc)</v>
          </cell>
        </row>
        <row r="62">
          <cell r="A62" t="str">
            <v>Manual Woodworkers</v>
          </cell>
        </row>
        <row r="63">
          <cell r="A63" t="str">
            <v>MOD Lifestyles</v>
          </cell>
        </row>
        <row r="64">
          <cell r="A64" t="str">
            <v>Mohawk</v>
          </cell>
        </row>
        <row r="65">
          <cell r="A65" t="str">
            <v>M-Style</v>
          </cell>
        </row>
        <row r="66">
          <cell r="A66" t="str">
            <v>Murval</v>
          </cell>
        </row>
        <row r="67">
          <cell r="A67" t="str">
            <v>MVP/Stein Mart Imports</v>
          </cell>
        </row>
        <row r="68">
          <cell r="A68" t="str">
            <v>Nap</v>
          </cell>
        </row>
        <row r="69">
          <cell r="A69" t="str">
            <v>Newport Layton</v>
          </cell>
        </row>
        <row r="70">
          <cell r="A70" t="str">
            <v>Nourison</v>
          </cell>
        </row>
        <row r="71">
          <cell r="A71" t="str">
            <v>Ovation Ind</v>
          </cell>
        </row>
        <row r="72">
          <cell r="A72" t="str">
            <v>Pacific Merchants</v>
          </cell>
        </row>
        <row r="73">
          <cell r="A73" t="str">
            <v>Park B. Smith</v>
          </cell>
        </row>
        <row r="74">
          <cell r="A74" t="str">
            <v>Peking Hanidcrafts</v>
          </cell>
        </row>
        <row r="75">
          <cell r="A75" t="str">
            <v>Planet Home</v>
          </cell>
        </row>
        <row r="76">
          <cell r="A76" t="str">
            <v>Rasa Home</v>
          </cell>
        </row>
        <row r="77">
          <cell r="A77" t="str">
            <v>Regence Home</v>
          </cell>
        </row>
        <row r="78">
          <cell r="A78" t="str">
            <v>Revere Mills</v>
          </cell>
        </row>
        <row r="79">
          <cell r="A79" t="str">
            <v>Rose Tree</v>
          </cell>
        </row>
        <row r="80">
          <cell r="A80" t="str">
            <v>S2 Resources</v>
          </cell>
        </row>
        <row r="81">
          <cell r="A81" t="str">
            <v>Sam Hedaya/HomeWear</v>
          </cell>
        </row>
        <row r="82">
          <cell r="A82" t="str">
            <v>Saparna</v>
          </cell>
        </row>
        <row r="83">
          <cell r="A83" t="str">
            <v>Saturday Knight</v>
          </cell>
        </row>
        <row r="84">
          <cell r="A84" t="str">
            <v>Scent-sation</v>
          </cell>
        </row>
        <row r="85">
          <cell r="A85" t="str">
            <v>Sherry Kline/Pacific Coast</v>
          </cell>
        </row>
        <row r="86">
          <cell r="A86" t="str">
            <v>Sleep Studio</v>
          </cell>
        </row>
        <row r="87">
          <cell r="A87" t="str">
            <v>SNA Textiles</v>
          </cell>
        </row>
        <row r="88">
          <cell r="A88" t="str">
            <v>Sunham</v>
          </cell>
        </row>
        <row r="89">
          <cell r="A89" t="str">
            <v>Suntex</v>
          </cell>
        </row>
        <row r="90">
          <cell r="A90" t="str">
            <v>Taymor</v>
          </cell>
        </row>
        <row r="91">
          <cell r="A91" t="str">
            <v>Thro</v>
          </cell>
        </row>
        <row r="92">
          <cell r="A92" t="str">
            <v>Town &amp; Country</v>
          </cell>
        </row>
        <row r="93">
          <cell r="A93" t="str">
            <v>Tradewinds Imports</v>
          </cell>
        </row>
        <row r="94">
          <cell r="A94" t="str">
            <v>Trendex</v>
          </cell>
        </row>
        <row r="95">
          <cell r="A95" t="str">
            <v>Tripar</v>
          </cell>
        </row>
        <row r="96">
          <cell r="A96" t="str">
            <v>Vantage</v>
          </cell>
        </row>
        <row r="97">
          <cell r="A97" t="str">
            <v>Venus</v>
          </cell>
        </row>
        <row r="98">
          <cell r="A98" t="str">
            <v>Warehouse 104/Coynes</v>
          </cell>
        </row>
        <row r="99">
          <cell r="A99" t="str">
            <v>Welcome Ind</v>
          </cell>
        </row>
        <row r="100">
          <cell r="A100" t="str">
            <v>West Point Stevens</v>
          </cell>
        </row>
        <row r="101">
          <cell r="A101" t="str">
            <v>Westgate</v>
          </cell>
        </row>
        <row r="399">
          <cell r="A399" t="str">
            <v>supplier</v>
          </cell>
        </row>
        <row r="400">
          <cell r="A400" t="str">
            <v>x</v>
          </cell>
        </row>
      </sheetData>
      <sheetData sheetId="4">
        <row r="3">
          <cell r="B3" t="str">
            <v>NO</v>
          </cell>
          <cell r="G3" t="str">
            <v>VIEW TICKET TYPES</v>
          </cell>
        </row>
        <row r="4">
          <cell r="B4" t="str">
            <v>HD</v>
          </cell>
          <cell r="G4" t="str">
            <v>HD-HOME DÉCOR</v>
          </cell>
        </row>
        <row r="5">
          <cell r="B5" t="str">
            <v>HT</v>
          </cell>
          <cell r="G5" t="str">
            <v>HT-HANG TAG</v>
          </cell>
        </row>
        <row r="6">
          <cell r="B6" t="str">
            <v>HU</v>
          </cell>
          <cell r="G6" t="str">
            <v>HU-HOME USE UPC</v>
          </cell>
        </row>
        <row r="7">
          <cell r="B7" t="str">
            <v>LB</v>
          </cell>
          <cell r="G7" t="str">
            <v>LB-LABEL</v>
          </cell>
        </row>
        <row r="8">
          <cell r="B8" t="str">
            <v>ML</v>
          </cell>
          <cell r="G8" t="str">
            <v>ML-MINI LABEL</v>
          </cell>
        </row>
        <row r="9">
          <cell r="B9" t="str">
            <v>MT</v>
          </cell>
          <cell r="G9" t="str">
            <v>MT-MINI TAG</v>
          </cell>
        </row>
        <row r="10">
          <cell r="G10" t="str">
            <v>NR- NOT REQUIRED</v>
          </cell>
        </row>
        <row r="27">
          <cell r="B27" t="str">
            <v>x</v>
          </cell>
          <cell r="G27" t="str">
            <v>x</v>
          </cell>
        </row>
      </sheetData>
      <sheetData sheetId="5">
        <row r="3">
          <cell r="B3">
            <v>479</v>
          </cell>
          <cell r="G3" t="str">
            <v xml:space="preserve"> VIEW HANGERS</v>
          </cell>
        </row>
        <row r="4">
          <cell r="B4">
            <v>484</v>
          </cell>
          <cell r="G4" t="str">
            <v>3329 17"COAT</v>
          </cell>
        </row>
        <row r="5">
          <cell r="B5">
            <v>485</v>
          </cell>
          <cell r="G5" t="str">
            <v>3329 19"COAT</v>
          </cell>
        </row>
        <row r="6">
          <cell r="B6">
            <v>498</v>
          </cell>
          <cell r="G6" t="str">
            <v>3T- 3 tiered -Bali</v>
          </cell>
        </row>
        <row r="7">
          <cell r="B7">
            <v>584</v>
          </cell>
          <cell r="G7" t="str">
            <v>479 BIG N TALL TOP</v>
          </cell>
        </row>
        <row r="8">
          <cell r="B8">
            <v>951</v>
          </cell>
          <cell r="G8" t="str">
            <v>484 ADULT TOP/DRESS</v>
          </cell>
        </row>
        <row r="9">
          <cell r="B9">
            <v>959</v>
          </cell>
          <cell r="G9" t="str">
            <v>484/6012 COMBO</v>
          </cell>
        </row>
        <row r="10">
          <cell r="B10">
            <v>3329</v>
          </cell>
          <cell r="G10" t="str">
            <v>485 CHILD TOP/DRESS</v>
          </cell>
        </row>
        <row r="11">
          <cell r="B11">
            <v>6008</v>
          </cell>
          <cell r="G11" t="str">
            <v>485/1100 CHILDREN</v>
          </cell>
        </row>
        <row r="12">
          <cell r="B12">
            <v>6010</v>
          </cell>
          <cell r="G12" t="str">
            <v>498 INFANT TOP/DRESS</v>
          </cell>
        </row>
        <row r="13">
          <cell r="B13">
            <v>6012</v>
          </cell>
          <cell r="G13" t="str">
            <v>498/1004 INFANT COMBO</v>
          </cell>
        </row>
        <row r="14">
          <cell r="B14">
            <v>6014</v>
          </cell>
          <cell r="G14" t="str">
            <v>498/1100 TODDLER</v>
          </cell>
        </row>
        <row r="15">
          <cell r="B15" t="str">
            <v>3 tier</v>
          </cell>
          <cell r="G15" t="str">
            <v>584 SWEATER</v>
          </cell>
        </row>
        <row r="16">
          <cell r="B16" t="str">
            <v>484/6012</v>
          </cell>
          <cell r="G16" t="str">
            <v>6008 INFANT BOTT</v>
          </cell>
        </row>
        <row r="17">
          <cell r="B17" t="str">
            <v>485/1100</v>
          </cell>
          <cell r="G17" t="str">
            <v>6010 CHILD BOTT</v>
          </cell>
        </row>
        <row r="18">
          <cell r="B18" t="str">
            <v>498/1004</v>
          </cell>
          <cell r="G18" t="str">
            <v>6012 ADULT BOTT</v>
          </cell>
        </row>
        <row r="19">
          <cell r="B19" t="str">
            <v>498/1100</v>
          </cell>
          <cell r="G19" t="str">
            <v>6014 BIG N TALL BOTT</v>
          </cell>
        </row>
        <row r="20">
          <cell r="B20" t="str">
            <v>GS 19</v>
          </cell>
          <cell r="G20" t="str">
            <v>951 INFANT 1 HANGER SET</v>
          </cell>
        </row>
        <row r="21">
          <cell r="B21" t="str">
            <v>J</v>
          </cell>
          <cell r="G21" t="str">
            <v>959 TODDLER 1 HANGER SET</v>
          </cell>
        </row>
        <row r="22">
          <cell r="B22" t="str">
            <v>NO</v>
          </cell>
          <cell r="G22" t="str">
            <v>GS19 BRA/PANTY</v>
          </cell>
        </row>
        <row r="23">
          <cell r="B23" t="str">
            <v>PLSTC SUIT</v>
          </cell>
          <cell r="G23" t="str">
            <v>J HANGERS-Thermals</v>
          </cell>
        </row>
        <row r="24">
          <cell r="B24" t="str">
            <v>VP 277</v>
          </cell>
          <cell r="G24" t="str">
            <v>NO</v>
          </cell>
        </row>
        <row r="25">
          <cell r="B25">
            <v>999</v>
          </cell>
          <cell r="G25" t="str">
            <v>PLASTIC SUIT</v>
          </cell>
        </row>
        <row r="26">
          <cell r="G26" t="str">
            <v>VP277 ADULT PADDED TOP</v>
          </cell>
        </row>
        <row r="27">
          <cell r="G27" t="str">
            <v>999 VENDOR SPECIALTY</v>
          </cell>
        </row>
        <row r="42">
          <cell r="B42" t="str">
            <v>X</v>
          </cell>
          <cell r="G42" t="str">
            <v>x</v>
          </cell>
        </row>
      </sheetData>
      <sheetData sheetId="6">
        <row r="3">
          <cell r="B3" t="str">
            <v>ADVERTISED</v>
          </cell>
        </row>
        <row r="4">
          <cell r="B4" t="str">
            <v>FABULOUS FIND</v>
          </cell>
        </row>
        <row r="5">
          <cell r="B5" t="str">
            <v>20% CHARGEBACK IF NOT SHIPPED COMPLETE WITHIN SHIP WINDOW.</v>
          </cell>
        </row>
        <row r="6">
          <cell r="B6" t="str">
            <v>ANIMAL</v>
          </cell>
        </row>
        <row r="7">
          <cell r="B7" t="str">
            <v>BLACK/WHITE/RED</v>
          </cell>
        </row>
        <row r="8">
          <cell r="B8" t="str">
            <v>BOUTIQUE ESSENTIAL LABELS</v>
          </cell>
        </row>
        <row r="9">
          <cell r="B9" t="str">
            <v>DO NOT EDI BULK</v>
          </cell>
        </row>
        <row r="10">
          <cell r="B10" t="str">
            <v>DO NOT PACK TO STORE BKDWNS</v>
          </cell>
        </row>
        <row r="11">
          <cell r="B11" t="str">
            <v>FABULOUS FIND</v>
          </cell>
        </row>
        <row r="12">
          <cell r="B12" t="str">
            <v>FLAT PACK</v>
          </cell>
        </row>
        <row r="13">
          <cell r="B13" t="str">
            <v>GOLD</v>
          </cell>
        </row>
        <row r="14">
          <cell r="B14" t="str">
            <v>HANDBAGS MUST BE STUFFED</v>
          </cell>
        </row>
        <row r="15">
          <cell r="B15" t="str">
            <v>HOLD OFF FLOOR</v>
          </cell>
        </row>
        <row r="16">
          <cell r="B16" t="str">
            <v>MUST BE 18"  PLUS 3" EXTENDOR</v>
          </cell>
        </row>
        <row r="17">
          <cell r="B17" t="str">
            <v>MUST BE ON HANGERS</v>
          </cell>
        </row>
        <row r="18">
          <cell r="B18" t="str">
            <v>MUST BE PRETICKETED</v>
          </cell>
        </row>
        <row r="19">
          <cell r="B19" t="str">
            <v>MUST COME IN AN INDIV APPROV BOX</v>
          </cell>
        </row>
        <row r="20">
          <cell r="B20" t="str">
            <v>MUST HAVE ALAN FLUSSER LABELING</v>
          </cell>
        </row>
        <row r="21">
          <cell r="B21" t="str">
            <v>NEW STORE</v>
          </cell>
        </row>
        <row r="22">
          <cell r="B22" t="str">
            <v>PEARL</v>
          </cell>
        </row>
        <row r="23">
          <cell r="B23" t="str">
            <v>PECK N PECK LABEL</v>
          </cell>
        </row>
        <row r="24">
          <cell r="B24" t="str">
            <v>PENDING APPROVAL OF TOP SAMPLE</v>
          </cell>
        </row>
        <row r="25">
          <cell r="B25" t="str">
            <v>RUSH</v>
          </cell>
        </row>
        <row r="26">
          <cell r="B26" t="str">
            <v>SEASONAL COLOR</v>
          </cell>
        </row>
        <row r="27">
          <cell r="B27" t="str">
            <v>SILVER</v>
          </cell>
        </row>
        <row r="28">
          <cell r="B28" t="str">
            <v>SPECIAL ORDER FOR:</v>
          </cell>
        </row>
        <row r="29">
          <cell r="B29" t="str">
            <v>STUFF WITH PAPER</v>
          </cell>
        </row>
        <row r="30">
          <cell r="B30" t="str">
            <v>TOC</v>
          </cell>
        </row>
        <row r="31">
          <cell r="B31" t="str">
            <v>TOWER</v>
          </cell>
        </row>
        <row r="32">
          <cell r="B32" t="str">
            <v>UNNEST LUGGAGE</v>
          </cell>
        </row>
        <row r="33">
          <cell r="B33" t="str">
            <v>ALL NECKS MUST BE 18" PLUS 3" EXTENDER</v>
          </cell>
        </row>
        <row r="34">
          <cell r="B34" t="str">
            <v>SEED HANGERS</v>
          </cell>
        </row>
        <row r="35">
          <cell r="B35" t="str">
            <v>DIFF TYPE  1</v>
          </cell>
        </row>
        <row r="36">
          <cell r="B36" t="str">
            <v>DIFF TYPE  2</v>
          </cell>
        </row>
        <row r="37">
          <cell r="B37" t="str">
            <v>DIFF TYPE  3</v>
          </cell>
        </row>
        <row r="38">
          <cell r="B38" t="str">
            <v>DIFF TYPE  4</v>
          </cell>
        </row>
        <row r="39">
          <cell r="B39" t="str">
            <v>x</v>
          </cell>
        </row>
        <row r="40">
          <cell r="B40" t="str">
            <v>x</v>
          </cell>
        </row>
        <row r="41">
          <cell r="B41" t="str">
            <v>x</v>
          </cell>
        </row>
        <row r="42">
          <cell r="B42" t="str">
            <v>x</v>
          </cell>
        </row>
        <row r="43">
          <cell r="B43" t="str">
            <v>x</v>
          </cell>
        </row>
        <row r="44">
          <cell r="B44" t="str">
            <v>x</v>
          </cell>
        </row>
        <row r="45">
          <cell r="B45" t="str">
            <v>X</v>
          </cell>
        </row>
        <row r="46">
          <cell r="B46" t="str">
            <v>X</v>
          </cell>
        </row>
        <row r="47">
          <cell r="B47" t="str">
            <v>X</v>
          </cell>
        </row>
        <row r="48">
          <cell r="B48" t="str">
            <v>X</v>
          </cell>
        </row>
        <row r="49">
          <cell r="B49" t="str">
            <v>X</v>
          </cell>
        </row>
        <row r="50">
          <cell r="B50" t="str">
            <v>X</v>
          </cell>
        </row>
        <row r="51">
          <cell r="B51" t="str">
            <v>X</v>
          </cell>
        </row>
        <row r="52">
          <cell r="B52" t="str">
            <v>X</v>
          </cell>
        </row>
        <row r="53">
          <cell r="B53" t="str">
            <v>X</v>
          </cell>
        </row>
        <row r="54">
          <cell r="B54" t="str">
            <v>x</v>
          </cell>
        </row>
      </sheetData>
      <sheetData sheetId="7">
        <row r="2">
          <cell r="B2" t="str">
            <v>10% CHARGEBACK IF NOT SHIPPED COMPLETE WITHIN SHIP WINDOW.</v>
          </cell>
          <cell r="K2" t="str">
            <v>National Brand</v>
          </cell>
          <cell r="P2" t="str">
            <v>NET 15</v>
          </cell>
          <cell r="R2" t="str">
            <v>PICK</v>
          </cell>
          <cell r="T2" t="str">
            <v>YES</v>
          </cell>
          <cell r="AF2" t="str">
            <v>COLOR</v>
          </cell>
          <cell r="AH2" t="str">
            <v>UCC 12 (12 digit UPC)</v>
          </cell>
          <cell r="AK2" t="str">
            <v>TOP</v>
          </cell>
          <cell r="AN2" t="str">
            <v>PICK</v>
          </cell>
          <cell r="AQ2" t="str">
            <v>PICK</v>
          </cell>
          <cell r="AS2" t="str">
            <v>PICK</v>
          </cell>
          <cell r="AU2" t="str">
            <v>OPTIONAL</v>
          </cell>
          <cell r="AY2">
            <v>1401</v>
          </cell>
          <cell r="AZ2" t="str">
            <v>1-GOOD</v>
          </cell>
          <cell r="BB2" t="str">
            <v>YES</v>
          </cell>
          <cell r="BD2" t="str">
            <v>UPC</v>
          </cell>
          <cell r="BF2" t="str">
            <v>ATTACHED</v>
          </cell>
          <cell r="BG2">
            <v>1</v>
          </cell>
          <cell r="BI2">
            <v>1</v>
          </cell>
          <cell r="BL2">
            <v>952</v>
          </cell>
          <cell r="BN2" t="str">
            <v>W'HOUSE</v>
          </cell>
          <cell r="BR2" t="str">
            <v>YES</v>
          </cell>
        </row>
        <row r="3">
          <cell r="B3" t="str">
            <v>15% CHARGEBACK IF NOT SHIPPED COMPLETE WITHIN SHIP WINDOW.</v>
          </cell>
          <cell r="I3" t="str">
            <v>AF Afghanistan</v>
          </cell>
          <cell r="K3" t="str">
            <v>Non-Branded</v>
          </cell>
          <cell r="P3" t="str">
            <v>NET 30</v>
          </cell>
          <cell r="R3" t="str">
            <v>JAN</v>
          </cell>
          <cell r="T3" t="str">
            <v>NO</v>
          </cell>
          <cell r="AC3" t="str">
            <v>1 Prepaid Freight - Destination</v>
          </cell>
          <cell r="AF3" t="str">
            <v>SIZE</v>
          </cell>
          <cell r="AH3" t="str">
            <v>UCC 14 (14 digit UPC)</v>
          </cell>
          <cell r="AK3" t="str">
            <v>BTM</v>
          </cell>
          <cell r="AN3" t="str">
            <v>NB</v>
          </cell>
          <cell r="AQ3">
            <v>100</v>
          </cell>
          <cell r="AS3">
            <v>1</v>
          </cell>
          <cell r="AU3" t="str">
            <v>CLO  Close Out</v>
          </cell>
          <cell r="AY3" t="str">
            <v>X</v>
          </cell>
          <cell r="AZ3" t="str">
            <v>2-BETTER</v>
          </cell>
          <cell r="BB3" t="str">
            <v>NO</v>
          </cell>
          <cell r="BD3" t="str">
            <v>VEND MDL</v>
          </cell>
          <cell r="BF3" t="str">
            <v>INOVIS</v>
          </cell>
          <cell r="BG3">
            <v>2</v>
          </cell>
          <cell r="BI3">
            <v>2</v>
          </cell>
          <cell r="BL3">
            <v>9521</v>
          </cell>
          <cell r="BN3" t="str">
            <v>STORE</v>
          </cell>
          <cell r="BR3" t="str">
            <v>NO</v>
          </cell>
        </row>
        <row r="4">
          <cell r="B4" t="str">
            <v>20% CHARGEBACK IF NOT SHIPPED COMPLETE WITHIN SHIP WINDOW.</v>
          </cell>
          <cell r="I4" t="str">
            <v>AL Albania</v>
          </cell>
          <cell r="K4" t="str">
            <v>2 A Tee</v>
          </cell>
          <cell r="P4" t="str">
            <v>NET 45</v>
          </cell>
          <cell r="R4" t="str">
            <v>FEB</v>
          </cell>
          <cell r="AC4" t="str">
            <v>2 Prepaid and Add - Destination</v>
          </cell>
          <cell r="AF4" t="str">
            <v>SCHOOLS</v>
          </cell>
          <cell r="AH4" t="str">
            <v>EAN (13 digit)</v>
          </cell>
          <cell r="AK4" t="str">
            <v>JKT</v>
          </cell>
          <cell r="AN4" t="str">
            <v>ARB</v>
          </cell>
          <cell r="AQ4">
            <v>101</v>
          </cell>
          <cell r="AS4">
            <v>2</v>
          </cell>
          <cell r="AU4" t="str">
            <v>CSP  Customer Service</v>
          </cell>
          <cell r="AZ4" t="str">
            <v>3-BEST</v>
          </cell>
          <cell r="BB4" t="str">
            <v>EXEMPT</v>
          </cell>
          <cell r="BF4" t="str">
            <v>EDI</v>
          </cell>
          <cell r="BG4">
            <v>3</v>
          </cell>
          <cell r="BI4">
            <v>3</v>
          </cell>
          <cell r="BL4">
            <v>953</v>
          </cell>
          <cell r="BR4" t="str">
            <v>EXEMPT</v>
          </cell>
        </row>
        <row r="5">
          <cell r="B5" t="str">
            <v>25% CHARGEBACK IF NOT SHIPPED COMPLETE WITHIN SHIP WINDOW.</v>
          </cell>
          <cell r="I5" t="str">
            <v>DZ Algeria</v>
          </cell>
          <cell r="K5" t="str">
            <v>5 Diamond</v>
          </cell>
          <cell r="P5" t="str">
            <v>NET 60</v>
          </cell>
          <cell r="R5" t="str">
            <v>MARCH</v>
          </cell>
          <cell r="AC5" t="str">
            <v>3 Collect - Destination</v>
          </cell>
          <cell r="AF5" t="str">
            <v>LETTERS</v>
          </cell>
          <cell r="AH5" t="str">
            <v>ISBN (books)</v>
          </cell>
          <cell r="AK5" t="str">
            <v>DRS</v>
          </cell>
          <cell r="AN5" t="str">
            <v>BRB</v>
          </cell>
          <cell r="AQ5">
            <v>102</v>
          </cell>
          <cell r="AS5">
            <v>3</v>
          </cell>
          <cell r="AU5" t="str">
            <v>EXE  Executive Buy</v>
          </cell>
          <cell r="AZ5" t="str">
            <v>X</v>
          </cell>
          <cell r="BG5">
            <v>4</v>
          </cell>
          <cell r="BI5">
            <v>4</v>
          </cell>
          <cell r="BL5">
            <v>9531</v>
          </cell>
          <cell r="BR5" t="str">
            <v>SEED</v>
          </cell>
        </row>
        <row r="6">
          <cell r="I6" t="str">
            <v>AS American Samoa</v>
          </cell>
          <cell r="K6" t="str">
            <v>Alan Flusser</v>
          </cell>
          <cell r="P6" t="str">
            <v>NET 10 EOM +30</v>
          </cell>
          <cell r="R6" t="str">
            <v>APRIL</v>
          </cell>
          <cell r="AC6" t="str">
            <v xml:space="preserve">A Always Charge the Vendor - Origin </v>
          </cell>
          <cell r="AF6" t="str">
            <v>POWER</v>
          </cell>
          <cell r="AH6" t="str">
            <v>x</v>
          </cell>
          <cell r="AK6" t="str">
            <v>SET</v>
          </cell>
          <cell r="AN6" t="str">
            <v>X</v>
          </cell>
          <cell r="AQ6">
            <v>103</v>
          </cell>
          <cell r="AS6">
            <v>4</v>
          </cell>
          <cell r="AU6" t="str">
            <v>PRO  Program Buy</v>
          </cell>
          <cell r="BG6">
            <v>5</v>
          </cell>
          <cell r="BI6">
            <v>5</v>
          </cell>
          <cell r="BL6">
            <v>954</v>
          </cell>
        </row>
        <row r="7">
          <cell r="I7" t="str">
            <v>AD Andorra</v>
          </cell>
          <cell r="K7" t="str">
            <v>Andre Oliver</v>
          </cell>
          <cell r="P7" t="str">
            <v>x</v>
          </cell>
          <cell r="R7" t="str">
            <v>MAY</v>
          </cell>
          <cell r="AC7" t="str">
            <v>C Consignee Account - Destination</v>
          </cell>
          <cell r="AF7" t="str">
            <v>SCENT</v>
          </cell>
          <cell r="AH7" t="str">
            <v>x</v>
          </cell>
          <cell r="AK7" t="str">
            <v>X</v>
          </cell>
          <cell r="AQ7">
            <v>104</v>
          </cell>
          <cell r="AS7">
            <v>5</v>
          </cell>
          <cell r="AU7" t="str">
            <v>RSH  Rush Order</v>
          </cell>
          <cell r="BG7">
            <v>6</v>
          </cell>
          <cell r="BI7">
            <v>6</v>
          </cell>
          <cell r="BL7">
            <v>9541</v>
          </cell>
        </row>
        <row r="8">
          <cell r="I8" t="str">
            <v>AO Angola</v>
          </cell>
          <cell r="K8" t="str">
            <v>Bamboo Traders</v>
          </cell>
          <cell r="R8" t="str">
            <v>JUNE</v>
          </cell>
          <cell r="AC8" t="str">
            <v>4 Collect - Origin</v>
          </cell>
          <cell r="AF8" t="str">
            <v>X</v>
          </cell>
          <cell r="AH8" t="str">
            <v>x</v>
          </cell>
          <cell r="AK8" t="str">
            <v>X</v>
          </cell>
          <cell r="AQ8">
            <v>105</v>
          </cell>
          <cell r="AS8">
            <v>6</v>
          </cell>
          <cell r="AU8" t="str">
            <v>x</v>
          </cell>
          <cell r="BG8">
            <v>7</v>
          </cell>
          <cell r="BI8">
            <v>7</v>
          </cell>
          <cell r="BL8">
            <v>940</v>
          </cell>
        </row>
        <row r="9">
          <cell r="I9" t="str">
            <v>AI Anguilla</v>
          </cell>
          <cell r="K9" t="str">
            <v>Birch Hill</v>
          </cell>
          <cell r="R9" t="str">
            <v>JULY</v>
          </cell>
          <cell r="AC9" t="str">
            <v>5 Prepaid and Add - Origin</v>
          </cell>
          <cell r="AF9" t="str">
            <v>X</v>
          </cell>
          <cell r="AH9" t="str">
            <v>x</v>
          </cell>
          <cell r="AK9" t="str">
            <v>X</v>
          </cell>
          <cell r="AQ9">
            <v>111</v>
          </cell>
          <cell r="AS9">
            <v>7</v>
          </cell>
          <cell r="AU9" t="str">
            <v>x</v>
          </cell>
          <cell r="BG9">
            <v>8</v>
          </cell>
          <cell r="BI9">
            <v>8</v>
          </cell>
          <cell r="BL9">
            <v>990</v>
          </cell>
        </row>
        <row r="10">
          <cell r="I10" t="str">
            <v>AQ Antarctica</v>
          </cell>
          <cell r="K10" t="str">
            <v>Boutique Essentials</v>
          </cell>
          <cell r="R10" t="str">
            <v>AUG</v>
          </cell>
          <cell r="AC10" t="str">
            <v>6 Prepaid Freight - Origin</v>
          </cell>
          <cell r="AF10" t="str">
            <v>X</v>
          </cell>
          <cell r="AH10" t="str">
            <v>x</v>
          </cell>
          <cell r="AK10" t="str">
            <v>X</v>
          </cell>
          <cell r="AQ10">
            <v>112</v>
          </cell>
          <cell r="AS10">
            <v>8</v>
          </cell>
          <cell r="AU10" t="str">
            <v>x</v>
          </cell>
          <cell r="BG10">
            <v>9</v>
          </cell>
          <cell r="BI10">
            <v>9</v>
          </cell>
          <cell r="BL10">
            <v>9901</v>
          </cell>
        </row>
        <row r="11">
          <cell r="I11" t="str">
            <v>AG Antigua And Barbuda</v>
          </cell>
          <cell r="K11" t="str">
            <v>Clearwater Outfitters</v>
          </cell>
          <cell r="R11" t="str">
            <v>SEPT</v>
          </cell>
          <cell r="AC11" t="str">
            <v xml:space="preserve">X </v>
          </cell>
          <cell r="AF11" t="str">
            <v>X</v>
          </cell>
          <cell r="AQ11">
            <v>200</v>
          </cell>
          <cell r="AS11">
            <v>9</v>
          </cell>
          <cell r="AU11" t="str">
            <v>x</v>
          </cell>
          <cell r="BG11">
            <v>10</v>
          </cell>
          <cell r="BI11">
            <v>10</v>
          </cell>
          <cell r="BL11">
            <v>9402</v>
          </cell>
        </row>
        <row r="12">
          <cell r="I12" t="str">
            <v>AR Argentina</v>
          </cell>
          <cell r="K12" t="str">
            <v>Ella Rose</v>
          </cell>
          <cell r="R12" t="str">
            <v>OCT</v>
          </cell>
          <cell r="AC12" t="str">
            <v xml:space="preserve">X </v>
          </cell>
          <cell r="AF12" t="str">
            <v>X</v>
          </cell>
          <cell r="AQ12">
            <v>204</v>
          </cell>
          <cell r="AS12">
            <v>100</v>
          </cell>
          <cell r="BG12">
            <v>11</v>
          </cell>
          <cell r="BI12">
            <v>11</v>
          </cell>
          <cell r="BL12">
            <v>901</v>
          </cell>
        </row>
        <row r="13">
          <cell r="I13" t="str">
            <v>AM Armenia</v>
          </cell>
          <cell r="K13" t="str">
            <v>Isabella DeMarco</v>
          </cell>
          <cell r="R13" t="str">
            <v>NOV</v>
          </cell>
          <cell r="AC13" t="str">
            <v xml:space="preserve">X </v>
          </cell>
          <cell r="AQ13">
            <v>205</v>
          </cell>
          <cell r="AS13">
            <v>101</v>
          </cell>
          <cell r="BG13">
            <v>12</v>
          </cell>
          <cell r="BI13">
            <v>12</v>
          </cell>
          <cell r="BL13">
            <v>9011</v>
          </cell>
        </row>
        <row r="14">
          <cell r="I14" t="str">
            <v>AW Aruba</v>
          </cell>
          <cell r="K14" t="str">
            <v>Island Republic</v>
          </cell>
          <cell r="R14" t="str">
            <v>DEC</v>
          </cell>
          <cell r="AC14" t="str">
            <v xml:space="preserve">X </v>
          </cell>
          <cell r="AQ14">
            <v>206</v>
          </cell>
          <cell r="AS14">
            <v>102</v>
          </cell>
          <cell r="BG14">
            <v>13</v>
          </cell>
          <cell r="BI14">
            <v>13</v>
          </cell>
          <cell r="BL14">
            <v>921</v>
          </cell>
        </row>
        <row r="15">
          <cell r="I15" t="str">
            <v>AU Australia</v>
          </cell>
          <cell r="K15" t="str">
            <v>Josephine</v>
          </cell>
          <cell r="AQ15">
            <v>207</v>
          </cell>
          <cell r="AS15">
            <v>103</v>
          </cell>
          <cell r="BG15">
            <v>14</v>
          </cell>
          <cell r="BI15">
            <v>14</v>
          </cell>
          <cell r="BL15">
            <v>9211</v>
          </cell>
        </row>
        <row r="16">
          <cell r="I16" t="str">
            <v>AT Austria</v>
          </cell>
          <cell r="K16" t="str">
            <v>Lark Lane</v>
          </cell>
          <cell r="AQ16">
            <v>208</v>
          </cell>
          <cell r="AS16">
            <v>104</v>
          </cell>
          <cell r="BG16">
            <v>15</v>
          </cell>
          <cell r="BI16">
            <v>15</v>
          </cell>
          <cell r="BL16">
            <v>950</v>
          </cell>
        </row>
        <row r="17">
          <cell r="I17" t="str">
            <v>AZ Azerbaijan</v>
          </cell>
          <cell r="K17" t="str">
            <v>Mainbocher Cashmere</v>
          </cell>
          <cell r="AQ17">
            <v>300</v>
          </cell>
          <cell r="AS17">
            <v>105</v>
          </cell>
          <cell r="BL17">
            <v>9501</v>
          </cell>
        </row>
        <row r="18">
          <cell r="I18" t="str">
            <v>BS Bahamas</v>
          </cell>
          <cell r="K18" t="str">
            <v>Peck  Peck</v>
          </cell>
          <cell r="AQ18">
            <v>306</v>
          </cell>
          <cell r="AS18">
            <v>111</v>
          </cell>
          <cell r="BL18">
            <v>951</v>
          </cell>
        </row>
        <row r="19">
          <cell r="I19" t="str">
            <v>BH Bahrain</v>
          </cell>
          <cell r="K19" t="str">
            <v>Scott Taylor</v>
          </cell>
          <cell r="AQ19">
            <v>307</v>
          </cell>
          <cell r="AS19">
            <v>112</v>
          </cell>
          <cell r="BL19">
            <v>9511</v>
          </cell>
        </row>
        <row r="20">
          <cell r="I20" t="str">
            <v>BD Bangladesh</v>
          </cell>
          <cell r="K20" t="str">
            <v>Sette Ponte</v>
          </cell>
          <cell r="AQ20">
            <v>308</v>
          </cell>
          <cell r="AS20">
            <v>200</v>
          </cell>
          <cell r="BL20">
            <v>9401</v>
          </cell>
        </row>
        <row r="21">
          <cell r="I21" t="str">
            <v>BB Barbados</v>
          </cell>
          <cell r="K21" t="str">
            <v>T. Harris</v>
          </cell>
          <cell r="AQ21">
            <v>309</v>
          </cell>
          <cell r="AS21">
            <v>204</v>
          </cell>
          <cell r="BL21">
            <v>980</v>
          </cell>
        </row>
        <row r="22">
          <cell r="I22" t="str">
            <v>BY Belarus</v>
          </cell>
          <cell r="K22" t="str">
            <v>Victor Costa</v>
          </cell>
          <cell r="AQ22">
            <v>310</v>
          </cell>
          <cell r="AS22">
            <v>205</v>
          </cell>
          <cell r="BL22">
            <v>9801</v>
          </cell>
        </row>
        <row r="23">
          <cell r="I23" t="str">
            <v>BE Belgium</v>
          </cell>
          <cell r="K23" t="str">
            <v>x</v>
          </cell>
          <cell r="AQ23">
            <v>311</v>
          </cell>
          <cell r="AS23">
            <v>206</v>
          </cell>
        </row>
        <row r="24">
          <cell r="I24" t="str">
            <v>BZ Belize</v>
          </cell>
          <cell r="K24" t="str">
            <v>x</v>
          </cell>
          <cell r="AQ24">
            <v>312</v>
          </cell>
          <cell r="AS24">
            <v>207</v>
          </cell>
        </row>
        <row r="25">
          <cell r="I25" t="str">
            <v>BJ Benin</v>
          </cell>
          <cell r="K25" t="str">
            <v>x</v>
          </cell>
          <cell r="AQ25">
            <v>313</v>
          </cell>
          <cell r="AS25">
            <v>208</v>
          </cell>
        </row>
        <row r="26">
          <cell r="I26" t="str">
            <v>BM Bermuda</v>
          </cell>
          <cell r="K26" t="str">
            <v>x</v>
          </cell>
          <cell r="AQ26">
            <v>314</v>
          </cell>
          <cell r="AS26">
            <v>300</v>
          </cell>
        </row>
        <row r="27">
          <cell r="I27" t="str">
            <v>BT Bhutan</v>
          </cell>
          <cell r="K27" t="str">
            <v>x</v>
          </cell>
          <cell r="AQ27">
            <v>400</v>
          </cell>
          <cell r="AS27">
            <v>306</v>
          </cell>
        </row>
        <row r="28">
          <cell r="I28" t="str">
            <v>BO Bolivia</v>
          </cell>
          <cell r="K28" t="str">
            <v>x</v>
          </cell>
          <cell r="AQ28">
            <v>401</v>
          </cell>
          <cell r="AS28">
            <v>307</v>
          </cell>
        </row>
        <row r="29">
          <cell r="I29" t="str">
            <v>BA Bosnia And Herzegowina</v>
          </cell>
          <cell r="K29" t="str">
            <v>x</v>
          </cell>
          <cell r="AQ29">
            <v>402</v>
          </cell>
          <cell r="AS29">
            <v>308</v>
          </cell>
        </row>
        <row r="30">
          <cell r="I30" t="str">
            <v>BW Botswana</v>
          </cell>
          <cell r="K30" t="str">
            <v>x</v>
          </cell>
          <cell r="AQ30">
            <v>402</v>
          </cell>
          <cell r="AS30">
            <v>309</v>
          </cell>
        </row>
        <row r="31">
          <cell r="I31" t="str">
            <v>BV Bouvet Island</v>
          </cell>
          <cell r="K31" t="str">
            <v>x</v>
          </cell>
          <cell r="AQ31">
            <v>402</v>
          </cell>
          <cell r="AS31">
            <v>310</v>
          </cell>
        </row>
        <row r="32">
          <cell r="I32" t="str">
            <v>BR Brazil</v>
          </cell>
          <cell r="K32" t="str">
            <v>x</v>
          </cell>
          <cell r="AQ32">
            <v>402</v>
          </cell>
          <cell r="AS32">
            <v>311</v>
          </cell>
        </row>
        <row r="33">
          <cell r="I33" t="str">
            <v>IO British Indian Ocean Territory</v>
          </cell>
          <cell r="K33" t="str">
            <v>x</v>
          </cell>
          <cell r="AQ33">
            <v>402</v>
          </cell>
          <cell r="AS33">
            <v>312</v>
          </cell>
        </row>
        <row r="34">
          <cell r="I34" t="str">
            <v>BN Brunei Darussalam</v>
          </cell>
          <cell r="K34" t="str">
            <v>x</v>
          </cell>
          <cell r="AQ34">
            <v>410</v>
          </cell>
          <cell r="AS34">
            <v>313</v>
          </cell>
        </row>
        <row r="35">
          <cell r="I35" t="str">
            <v>BG Bulgaria</v>
          </cell>
          <cell r="K35" t="str">
            <v>x</v>
          </cell>
          <cell r="AQ35">
            <v>411</v>
          </cell>
          <cell r="AS35">
            <v>314</v>
          </cell>
        </row>
        <row r="36">
          <cell r="I36" t="str">
            <v>BF Burkina Faso</v>
          </cell>
          <cell r="K36" t="str">
            <v>x</v>
          </cell>
          <cell r="AQ36">
            <v>412</v>
          </cell>
          <cell r="AS36">
            <v>400</v>
          </cell>
        </row>
        <row r="37">
          <cell r="I37" t="str">
            <v>BI Burundi</v>
          </cell>
          <cell r="K37" t="str">
            <v>x</v>
          </cell>
          <cell r="AQ37">
            <v>501</v>
          </cell>
          <cell r="AS37">
            <v>401</v>
          </cell>
        </row>
        <row r="38">
          <cell r="I38" t="str">
            <v>KH Cambodia</v>
          </cell>
          <cell r="K38" t="str">
            <v>x</v>
          </cell>
          <cell r="AQ38">
            <v>502</v>
          </cell>
          <cell r="AS38">
            <v>410</v>
          </cell>
        </row>
        <row r="39">
          <cell r="I39" t="str">
            <v>CM Cameroon</v>
          </cell>
          <cell r="K39" t="str">
            <v>x</v>
          </cell>
          <cell r="AQ39">
            <v>503</v>
          </cell>
          <cell r="AS39">
            <v>411</v>
          </cell>
        </row>
        <row r="40">
          <cell r="I40" t="str">
            <v>CA Canada</v>
          </cell>
          <cell r="K40" t="str">
            <v>x</v>
          </cell>
          <cell r="AQ40">
            <v>504</v>
          </cell>
          <cell r="AS40">
            <v>412</v>
          </cell>
        </row>
        <row r="41">
          <cell r="I41" t="str">
            <v>CV Cape Verde</v>
          </cell>
          <cell r="K41" t="str">
            <v>x</v>
          </cell>
          <cell r="AQ41">
            <v>505</v>
          </cell>
          <cell r="AS41">
            <v>501</v>
          </cell>
        </row>
        <row r="42">
          <cell r="I42" t="str">
            <v>KY Cayman Islands</v>
          </cell>
          <cell r="K42" t="str">
            <v>x</v>
          </cell>
          <cell r="AQ42">
            <v>506</v>
          </cell>
          <cell r="AS42">
            <v>502</v>
          </cell>
        </row>
        <row r="43">
          <cell r="I43" t="str">
            <v>CF Central African Republic</v>
          </cell>
          <cell r="K43" t="str">
            <v>x</v>
          </cell>
          <cell r="AQ43">
            <v>507</v>
          </cell>
          <cell r="AS43">
            <v>503</v>
          </cell>
        </row>
        <row r="44">
          <cell r="I44" t="str">
            <v>TD Chad</v>
          </cell>
          <cell r="K44" t="str">
            <v>x</v>
          </cell>
          <cell r="AQ44">
            <v>508</v>
          </cell>
          <cell r="AS44">
            <v>504</v>
          </cell>
        </row>
        <row r="45">
          <cell r="I45" t="str">
            <v>CL Chile</v>
          </cell>
          <cell r="K45" t="str">
            <v>x</v>
          </cell>
          <cell r="AQ45">
            <v>509</v>
          </cell>
          <cell r="AS45">
            <v>505</v>
          </cell>
        </row>
        <row r="46">
          <cell r="I46" t="str">
            <v>CN China</v>
          </cell>
          <cell r="K46" t="str">
            <v>x</v>
          </cell>
          <cell r="AQ46">
            <v>509</v>
          </cell>
          <cell r="AS46">
            <v>506</v>
          </cell>
        </row>
        <row r="47">
          <cell r="I47" t="str">
            <v>CX Christmas Island</v>
          </cell>
          <cell r="K47" t="str">
            <v>x</v>
          </cell>
          <cell r="AQ47">
            <v>509</v>
          </cell>
          <cell r="AS47">
            <v>507</v>
          </cell>
        </row>
        <row r="48">
          <cell r="I48" t="str">
            <v>CC Cocos (Keeling) Islands</v>
          </cell>
          <cell r="K48" t="str">
            <v>x</v>
          </cell>
          <cell r="AQ48">
            <v>509</v>
          </cell>
          <cell r="AS48">
            <v>508</v>
          </cell>
        </row>
        <row r="49">
          <cell r="I49" t="str">
            <v>CO Colombia</v>
          </cell>
          <cell r="AQ49">
            <v>509</v>
          </cell>
          <cell r="AS49">
            <v>592</v>
          </cell>
        </row>
        <row r="50">
          <cell r="I50" t="str">
            <v>KM Comoros</v>
          </cell>
          <cell r="AQ50">
            <v>509</v>
          </cell>
          <cell r="AS50">
            <v>677</v>
          </cell>
        </row>
        <row r="51">
          <cell r="I51" t="str">
            <v>CG Congo</v>
          </cell>
          <cell r="AQ51">
            <v>509</v>
          </cell>
          <cell r="AS51">
            <v>701</v>
          </cell>
        </row>
        <row r="52">
          <cell r="I52" t="str">
            <v>CD Congo, Democratic Republic Of The</v>
          </cell>
          <cell r="AQ52">
            <v>592</v>
          </cell>
          <cell r="AS52">
            <v>900</v>
          </cell>
        </row>
        <row r="53">
          <cell r="I53" t="str">
            <v>CK Cook Islands</v>
          </cell>
          <cell r="AQ53">
            <v>601</v>
          </cell>
          <cell r="AS53">
            <v>999</v>
          </cell>
        </row>
        <row r="54">
          <cell r="I54" t="str">
            <v>CR Costa Rica</v>
          </cell>
          <cell r="AQ54">
            <v>601</v>
          </cell>
          <cell r="AS54" t="str">
            <v>x</v>
          </cell>
        </row>
        <row r="55">
          <cell r="I55" t="str">
            <v>CI Cote D Ivoire</v>
          </cell>
          <cell r="AQ55">
            <v>601</v>
          </cell>
          <cell r="AS55" t="str">
            <v>x</v>
          </cell>
        </row>
        <row r="56">
          <cell r="I56" t="str">
            <v>HR Croatia/Hrvatska</v>
          </cell>
          <cell r="AQ56">
            <v>601</v>
          </cell>
          <cell r="AS56" t="str">
            <v>x</v>
          </cell>
        </row>
        <row r="57">
          <cell r="I57" t="str">
            <v>CU Cuba</v>
          </cell>
          <cell r="AQ57">
            <v>602</v>
          </cell>
          <cell r="AS57" t="str">
            <v>x</v>
          </cell>
        </row>
        <row r="58">
          <cell r="I58" t="str">
            <v>CY Cyprus</v>
          </cell>
          <cell r="AQ58">
            <v>602</v>
          </cell>
          <cell r="AS58" t="str">
            <v>x</v>
          </cell>
        </row>
        <row r="59">
          <cell r="I59" t="str">
            <v>CZ Czech Republic</v>
          </cell>
          <cell r="AQ59">
            <v>602</v>
          </cell>
          <cell r="AS59" t="str">
            <v>x</v>
          </cell>
        </row>
        <row r="60">
          <cell r="I60" t="str">
            <v>DK Denmark</v>
          </cell>
          <cell r="AQ60">
            <v>602</v>
          </cell>
          <cell r="AS60" t="str">
            <v>x</v>
          </cell>
        </row>
        <row r="61">
          <cell r="I61" t="str">
            <v>DJ Djibouti</v>
          </cell>
          <cell r="AQ61">
            <v>602</v>
          </cell>
          <cell r="AS61" t="str">
            <v>x</v>
          </cell>
        </row>
        <row r="62">
          <cell r="I62" t="str">
            <v>DM Dominica</v>
          </cell>
          <cell r="AQ62">
            <v>602</v>
          </cell>
          <cell r="AS62" t="str">
            <v>x</v>
          </cell>
        </row>
        <row r="63">
          <cell r="I63" t="str">
            <v>DO Dominican Republic</v>
          </cell>
          <cell r="AQ63">
            <v>602</v>
          </cell>
          <cell r="AS63" t="str">
            <v>x</v>
          </cell>
        </row>
        <row r="64">
          <cell r="I64" t="str">
            <v>TP East Timor</v>
          </cell>
          <cell r="AQ64">
            <v>630</v>
          </cell>
          <cell r="AS64" t="str">
            <v>x</v>
          </cell>
        </row>
        <row r="65">
          <cell r="I65" t="str">
            <v>EC Ecuador</v>
          </cell>
          <cell r="AQ65">
            <v>677</v>
          </cell>
          <cell r="AS65" t="str">
            <v>x</v>
          </cell>
        </row>
        <row r="66">
          <cell r="I66" t="str">
            <v>EG Egypt</v>
          </cell>
          <cell r="AQ66">
            <v>701</v>
          </cell>
          <cell r="AS66" t="str">
            <v>x</v>
          </cell>
        </row>
        <row r="67">
          <cell r="I67" t="str">
            <v>SV El Salvador</v>
          </cell>
          <cell r="AQ67">
            <v>702</v>
          </cell>
          <cell r="AS67" t="str">
            <v>x</v>
          </cell>
        </row>
        <row r="68">
          <cell r="I68" t="str">
            <v>GQ Equatorial Guinea</v>
          </cell>
          <cell r="AQ68">
            <v>702</v>
          </cell>
        </row>
        <row r="69">
          <cell r="I69" t="str">
            <v>ER Eritrea</v>
          </cell>
          <cell r="AQ69">
            <v>702</v>
          </cell>
        </row>
        <row r="70">
          <cell r="I70" t="str">
            <v>EE Estonia</v>
          </cell>
          <cell r="AQ70">
            <v>702</v>
          </cell>
        </row>
        <row r="71">
          <cell r="I71" t="str">
            <v>ET Ethiopia</v>
          </cell>
          <cell r="AQ71">
            <v>900</v>
          </cell>
        </row>
        <row r="72">
          <cell r="I72" t="str">
            <v>FK Falkland Islands, Malvinas</v>
          </cell>
          <cell r="AQ72">
            <v>999</v>
          </cell>
        </row>
        <row r="73">
          <cell r="I73" t="str">
            <v>FO Faroe Islands</v>
          </cell>
          <cell r="AQ73" t="str">
            <v>x</v>
          </cell>
        </row>
        <row r="74">
          <cell r="I74" t="str">
            <v>FJ Fiji</v>
          </cell>
          <cell r="AQ74" t="str">
            <v>x</v>
          </cell>
        </row>
        <row r="75">
          <cell r="I75" t="str">
            <v>FI Finland</v>
          </cell>
          <cell r="AQ75" t="str">
            <v>x</v>
          </cell>
        </row>
        <row r="76">
          <cell r="I76" t="str">
            <v>FR France</v>
          </cell>
          <cell r="AQ76" t="str">
            <v>x</v>
          </cell>
        </row>
        <row r="77">
          <cell r="I77" t="str">
            <v>FX France, Metropolitan</v>
          </cell>
          <cell r="AQ77" t="str">
            <v>x</v>
          </cell>
        </row>
        <row r="78">
          <cell r="I78" t="str">
            <v>GF French Guiana</v>
          </cell>
          <cell r="AQ78" t="str">
            <v>x</v>
          </cell>
        </row>
        <row r="79">
          <cell r="I79" t="str">
            <v>PF French Polynesia</v>
          </cell>
          <cell r="AQ79" t="str">
            <v>x</v>
          </cell>
        </row>
        <row r="80">
          <cell r="I80" t="str">
            <v>TF French Southern Territories</v>
          </cell>
          <cell r="AQ80" t="str">
            <v>x</v>
          </cell>
        </row>
        <row r="81">
          <cell r="I81" t="str">
            <v>GA Gabon</v>
          </cell>
          <cell r="AQ81" t="str">
            <v>x</v>
          </cell>
        </row>
        <row r="82">
          <cell r="I82" t="str">
            <v>GM Gambia</v>
          </cell>
          <cell r="AQ82" t="str">
            <v>x</v>
          </cell>
        </row>
        <row r="83">
          <cell r="I83" t="str">
            <v>GE Georgia</v>
          </cell>
          <cell r="AQ83" t="str">
            <v>x</v>
          </cell>
        </row>
        <row r="84">
          <cell r="I84" t="str">
            <v>DE Germany</v>
          </cell>
          <cell r="AQ84" t="str">
            <v>x</v>
          </cell>
        </row>
        <row r="85">
          <cell r="I85" t="str">
            <v>GH Ghana</v>
          </cell>
          <cell r="AQ85" t="str">
            <v>x</v>
          </cell>
        </row>
        <row r="86">
          <cell r="I86" t="str">
            <v>GI Gibraltar</v>
          </cell>
          <cell r="AQ86" t="str">
            <v>x</v>
          </cell>
        </row>
        <row r="87">
          <cell r="I87" t="str">
            <v>GR Greece</v>
          </cell>
          <cell r="AQ87" t="str">
            <v>x</v>
          </cell>
        </row>
        <row r="88">
          <cell r="I88" t="str">
            <v>GL Greenland</v>
          </cell>
          <cell r="AQ88" t="str">
            <v>x</v>
          </cell>
        </row>
        <row r="89">
          <cell r="I89" t="str">
            <v>GD Grenada</v>
          </cell>
          <cell r="AQ89" t="str">
            <v>x</v>
          </cell>
        </row>
        <row r="90">
          <cell r="I90" t="str">
            <v>GP Guadeloupe</v>
          </cell>
          <cell r="AQ90" t="str">
            <v>x</v>
          </cell>
        </row>
        <row r="91">
          <cell r="I91" t="str">
            <v>GU Guam</v>
          </cell>
          <cell r="AQ91" t="str">
            <v>x</v>
          </cell>
        </row>
        <row r="92">
          <cell r="I92" t="str">
            <v>GT Guatemala</v>
          </cell>
          <cell r="AQ92" t="str">
            <v>x</v>
          </cell>
        </row>
        <row r="93">
          <cell r="I93" t="str">
            <v>GN Guinea</v>
          </cell>
          <cell r="AQ93" t="str">
            <v>x</v>
          </cell>
        </row>
        <row r="94">
          <cell r="I94" t="str">
            <v>GW Guinea-Bissau</v>
          </cell>
          <cell r="AQ94" t="str">
            <v>x</v>
          </cell>
        </row>
        <row r="95">
          <cell r="I95" t="str">
            <v>GY Guyana</v>
          </cell>
          <cell r="AQ95" t="str">
            <v>x</v>
          </cell>
        </row>
        <row r="96">
          <cell r="I96" t="str">
            <v>HT Haiti</v>
          </cell>
          <cell r="AQ96" t="str">
            <v>x</v>
          </cell>
        </row>
        <row r="97">
          <cell r="I97" t="str">
            <v>HM Heard And Mc Donald Islands</v>
          </cell>
          <cell r="AQ97" t="str">
            <v>x</v>
          </cell>
        </row>
        <row r="98">
          <cell r="I98" t="str">
            <v>HN Honduras</v>
          </cell>
          <cell r="AQ98" t="str">
            <v>x</v>
          </cell>
        </row>
        <row r="99">
          <cell r="I99" t="str">
            <v>HK Hong Kong</v>
          </cell>
          <cell r="AQ99" t="str">
            <v>x</v>
          </cell>
        </row>
        <row r="100">
          <cell r="I100" t="str">
            <v>HU Hungary</v>
          </cell>
          <cell r="AQ100" t="str">
            <v>x</v>
          </cell>
        </row>
        <row r="101">
          <cell r="I101" t="str">
            <v>IS Iceland</v>
          </cell>
          <cell r="AQ101" t="str">
            <v>x</v>
          </cell>
        </row>
        <row r="102">
          <cell r="I102" t="str">
            <v>IN India</v>
          </cell>
          <cell r="AQ102" t="str">
            <v>x</v>
          </cell>
        </row>
        <row r="103">
          <cell r="I103" t="str">
            <v>ID Indonesia</v>
          </cell>
          <cell r="AQ103" t="str">
            <v>x</v>
          </cell>
        </row>
        <row r="104">
          <cell r="I104" t="str">
            <v>IR Iran, Islamic Republic Of</v>
          </cell>
          <cell r="AQ104" t="str">
            <v>x</v>
          </cell>
        </row>
        <row r="105">
          <cell r="I105" t="str">
            <v>IQ Iraq</v>
          </cell>
          <cell r="AQ105" t="str">
            <v>x</v>
          </cell>
        </row>
        <row r="106">
          <cell r="I106" t="str">
            <v>IE Ireland</v>
          </cell>
          <cell r="AQ106" t="str">
            <v>x</v>
          </cell>
        </row>
        <row r="107">
          <cell r="I107" t="str">
            <v>IL Israel</v>
          </cell>
          <cell r="AQ107" t="str">
            <v>x</v>
          </cell>
        </row>
        <row r="108">
          <cell r="I108" t="str">
            <v>IT Italy</v>
          </cell>
          <cell r="AQ108" t="str">
            <v>x</v>
          </cell>
        </row>
        <row r="109">
          <cell r="I109" t="str">
            <v>JM Jamaica</v>
          </cell>
          <cell r="AQ109" t="str">
            <v>x</v>
          </cell>
        </row>
        <row r="110">
          <cell r="I110" t="str">
            <v>JP Japan</v>
          </cell>
          <cell r="AQ110" t="str">
            <v>x</v>
          </cell>
        </row>
        <row r="111">
          <cell r="I111" t="str">
            <v>JO Jordan</v>
          </cell>
        </row>
        <row r="112">
          <cell r="I112" t="str">
            <v>KZ Kazakhstan</v>
          </cell>
        </row>
        <row r="113">
          <cell r="I113" t="str">
            <v>KE Kenya</v>
          </cell>
        </row>
        <row r="114">
          <cell r="I114" t="str">
            <v>KI Kiribati</v>
          </cell>
        </row>
        <row r="115">
          <cell r="I115" t="str">
            <v>KP Korea, Democratic Peoples Republic Of</v>
          </cell>
        </row>
        <row r="116">
          <cell r="I116" t="str">
            <v>KR Korea,Republic Of</v>
          </cell>
        </row>
        <row r="117">
          <cell r="I117" t="str">
            <v>KW Kuwait</v>
          </cell>
        </row>
        <row r="118">
          <cell r="I118" t="str">
            <v>KG Kyrgyzstan</v>
          </cell>
        </row>
        <row r="119">
          <cell r="I119" t="str">
            <v>LA Lao Peoples Democratic Republic</v>
          </cell>
        </row>
        <row r="120">
          <cell r="I120" t="str">
            <v>LV Latvia</v>
          </cell>
        </row>
        <row r="121">
          <cell r="I121" t="str">
            <v>LB Lebanon</v>
          </cell>
        </row>
        <row r="122">
          <cell r="I122" t="str">
            <v>LS Lesotho</v>
          </cell>
        </row>
        <row r="123">
          <cell r="I123" t="str">
            <v>LR Liberia</v>
          </cell>
        </row>
        <row r="124">
          <cell r="I124" t="str">
            <v>LY Libyan Arab Jamahiriya</v>
          </cell>
        </row>
        <row r="125">
          <cell r="I125" t="str">
            <v>LI Liechtenstein</v>
          </cell>
        </row>
        <row r="126">
          <cell r="I126" t="str">
            <v>LT Lithuania</v>
          </cell>
        </row>
        <row r="127">
          <cell r="I127" t="str">
            <v>LU Luxembourg</v>
          </cell>
        </row>
        <row r="128">
          <cell r="I128" t="str">
            <v>MO Macau</v>
          </cell>
        </row>
        <row r="129">
          <cell r="I129" t="str">
            <v>MK Macedonia</v>
          </cell>
        </row>
        <row r="130">
          <cell r="I130" t="str">
            <v>MG Madagascar</v>
          </cell>
        </row>
        <row r="131">
          <cell r="I131" t="str">
            <v>MW Malawi</v>
          </cell>
        </row>
        <row r="132">
          <cell r="I132" t="str">
            <v>MY Malaysia</v>
          </cell>
        </row>
        <row r="133">
          <cell r="I133" t="str">
            <v>MV Maldives</v>
          </cell>
        </row>
        <row r="134">
          <cell r="I134" t="str">
            <v>ML Mali</v>
          </cell>
        </row>
        <row r="135">
          <cell r="I135" t="str">
            <v>MT Malta</v>
          </cell>
        </row>
        <row r="136">
          <cell r="I136" t="str">
            <v>MH Marshall Islands</v>
          </cell>
        </row>
        <row r="137">
          <cell r="I137" t="str">
            <v>MQ Martinique</v>
          </cell>
        </row>
        <row r="138">
          <cell r="I138" t="str">
            <v>MR Mauritania</v>
          </cell>
        </row>
        <row r="139">
          <cell r="I139" t="str">
            <v>MU Mauritius</v>
          </cell>
        </row>
        <row r="140">
          <cell r="I140" t="str">
            <v>YT Mayotte</v>
          </cell>
        </row>
        <row r="141">
          <cell r="I141" t="str">
            <v>MX Mexico</v>
          </cell>
        </row>
        <row r="142">
          <cell r="I142" t="str">
            <v>FM Micronesia, Federated States Of</v>
          </cell>
        </row>
        <row r="143">
          <cell r="I143" t="str">
            <v>MD Moldova, Republic Of</v>
          </cell>
        </row>
        <row r="144">
          <cell r="I144" t="str">
            <v>MC Monaco</v>
          </cell>
        </row>
        <row r="145">
          <cell r="I145" t="str">
            <v>MN Mongolia</v>
          </cell>
        </row>
        <row r="146">
          <cell r="I146" t="str">
            <v>MS Montserrat</v>
          </cell>
        </row>
        <row r="147">
          <cell r="I147" t="str">
            <v>MA Morocco</v>
          </cell>
        </row>
        <row r="148">
          <cell r="I148" t="str">
            <v>MZ Mozambique</v>
          </cell>
        </row>
        <row r="149">
          <cell r="I149" t="str">
            <v>MM Myanmar</v>
          </cell>
        </row>
        <row r="150">
          <cell r="I150" t="str">
            <v>NA Namibia</v>
          </cell>
        </row>
        <row r="151">
          <cell r="I151" t="str">
            <v>NR Nauru</v>
          </cell>
        </row>
        <row r="152">
          <cell r="I152" t="str">
            <v>NP Nepal</v>
          </cell>
        </row>
        <row r="153">
          <cell r="I153" t="str">
            <v>NL Netherlands</v>
          </cell>
        </row>
        <row r="154">
          <cell r="I154" t="str">
            <v>AN Netherlands Antilles</v>
          </cell>
        </row>
        <row r="155">
          <cell r="I155" t="str">
            <v>NC New Caledonia</v>
          </cell>
        </row>
        <row r="156">
          <cell r="I156" t="str">
            <v>NZ New Zealand</v>
          </cell>
        </row>
        <row r="157">
          <cell r="I157" t="str">
            <v>NI Nicaragua</v>
          </cell>
        </row>
        <row r="158">
          <cell r="I158" t="str">
            <v>NE Niger</v>
          </cell>
        </row>
        <row r="159">
          <cell r="I159" t="str">
            <v>NG Nigeria</v>
          </cell>
        </row>
        <row r="160">
          <cell r="I160" t="str">
            <v>NU Niue</v>
          </cell>
        </row>
        <row r="161">
          <cell r="I161" t="str">
            <v>NF Norfolk Island</v>
          </cell>
        </row>
        <row r="162">
          <cell r="I162" t="str">
            <v>MP Northern Mariana Islands</v>
          </cell>
        </row>
        <row r="163">
          <cell r="I163" t="str">
            <v>NO Norway</v>
          </cell>
        </row>
        <row r="164">
          <cell r="I164" t="str">
            <v>OM Oman</v>
          </cell>
        </row>
        <row r="165">
          <cell r="I165" t="str">
            <v>PK Pakistan</v>
          </cell>
        </row>
        <row r="166">
          <cell r="I166" t="str">
            <v>PW Palau</v>
          </cell>
        </row>
        <row r="167">
          <cell r="I167" t="str">
            <v>PA Panama</v>
          </cell>
        </row>
        <row r="168">
          <cell r="I168" t="str">
            <v>PG Papua New Guinea</v>
          </cell>
        </row>
        <row r="169">
          <cell r="I169" t="str">
            <v>PY Paraguay</v>
          </cell>
        </row>
        <row r="170">
          <cell r="I170" t="str">
            <v>PE Peru</v>
          </cell>
        </row>
        <row r="171">
          <cell r="I171" t="str">
            <v>PH Philippines</v>
          </cell>
        </row>
        <row r="172">
          <cell r="I172" t="str">
            <v>PN Pitcairn</v>
          </cell>
        </row>
        <row r="173">
          <cell r="I173" t="str">
            <v>PL Poland</v>
          </cell>
        </row>
        <row r="174">
          <cell r="I174" t="str">
            <v>PT Portugal</v>
          </cell>
        </row>
        <row r="175">
          <cell r="I175" t="str">
            <v>PR Puerto Rico</v>
          </cell>
        </row>
        <row r="176">
          <cell r="I176" t="str">
            <v>QA Qatar</v>
          </cell>
        </row>
        <row r="177">
          <cell r="I177" t="str">
            <v>RE Reunion</v>
          </cell>
        </row>
        <row r="178">
          <cell r="I178" t="str">
            <v>RO Romania</v>
          </cell>
        </row>
        <row r="179">
          <cell r="I179" t="str">
            <v>RU Russian Federation</v>
          </cell>
        </row>
        <row r="180">
          <cell r="I180" t="str">
            <v>RW Rwanda</v>
          </cell>
        </row>
        <row r="181">
          <cell r="I181" t="str">
            <v>KN Saint Kitts And Nevis</v>
          </cell>
        </row>
        <row r="182">
          <cell r="I182" t="str">
            <v>LC Saint Lucia</v>
          </cell>
        </row>
        <row r="183">
          <cell r="I183" t="str">
            <v>VC Saint Vincent And The Grenadines</v>
          </cell>
        </row>
        <row r="184">
          <cell r="I184" t="str">
            <v>WS Samoa</v>
          </cell>
        </row>
        <row r="185">
          <cell r="I185" t="str">
            <v>SM San Marino</v>
          </cell>
        </row>
        <row r="186">
          <cell r="I186" t="str">
            <v>ST Sao Tome And Principe</v>
          </cell>
        </row>
        <row r="187">
          <cell r="I187" t="str">
            <v>SA Saudi Arabia</v>
          </cell>
        </row>
        <row r="188">
          <cell r="I188" t="str">
            <v>SN Senegal</v>
          </cell>
        </row>
        <row r="189">
          <cell r="I189" t="str">
            <v>SC Seychelles</v>
          </cell>
        </row>
        <row r="190">
          <cell r="I190" t="str">
            <v>SL Sierra Leone</v>
          </cell>
        </row>
        <row r="191">
          <cell r="I191" t="str">
            <v>SG Singapore</v>
          </cell>
        </row>
        <row r="192">
          <cell r="I192" t="str">
            <v>SK Slovakia, Slovak Republic</v>
          </cell>
        </row>
        <row r="193">
          <cell r="I193" t="str">
            <v>SI Slovenia</v>
          </cell>
        </row>
        <row r="194">
          <cell r="I194" t="str">
            <v>SB Solomon Islands</v>
          </cell>
        </row>
        <row r="195">
          <cell r="I195" t="str">
            <v>SO Somalia</v>
          </cell>
        </row>
        <row r="196">
          <cell r="I196" t="str">
            <v>ZA South Africa</v>
          </cell>
        </row>
        <row r="197">
          <cell r="I197" t="str">
            <v>GS South Georgia And The South Sandwich Isl</v>
          </cell>
        </row>
        <row r="198">
          <cell r="I198" t="str">
            <v>ES Spain</v>
          </cell>
        </row>
        <row r="199">
          <cell r="I199" t="str">
            <v>LK Sri Lanka</v>
          </cell>
        </row>
        <row r="200">
          <cell r="I200" t="str">
            <v>SH St.Helena</v>
          </cell>
        </row>
        <row r="201">
          <cell r="I201" t="str">
            <v>PM St.Pierre And Miquelon</v>
          </cell>
        </row>
        <row r="202">
          <cell r="I202" t="str">
            <v>SD Sudan</v>
          </cell>
        </row>
        <row r="203">
          <cell r="I203" t="str">
            <v>SR Suriname</v>
          </cell>
        </row>
        <row r="204">
          <cell r="I204" t="str">
            <v>SJ Svalard And Jan Mayen Islands</v>
          </cell>
        </row>
        <row r="205">
          <cell r="I205" t="str">
            <v>SZ Swaziland</v>
          </cell>
        </row>
        <row r="206">
          <cell r="I206" t="str">
            <v>SE Sweden</v>
          </cell>
        </row>
        <row r="207">
          <cell r="I207" t="str">
            <v>CH Switzerland</v>
          </cell>
        </row>
        <row r="208">
          <cell r="I208" t="str">
            <v>SY Syrian Arab Republic</v>
          </cell>
        </row>
        <row r="209">
          <cell r="I209" t="str">
            <v>TW Taiwan, Province Of China</v>
          </cell>
        </row>
        <row r="210">
          <cell r="I210" t="str">
            <v>TJ Tajikistan</v>
          </cell>
        </row>
        <row r="211">
          <cell r="I211" t="str">
            <v>TZ Tanzania, United Republic Of</v>
          </cell>
        </row>
        <row r="212">
          <cell r="I212" t="str">
            <v>TH Thailand</v>
          </cell>
        </row>
        <row r="213">
          <cell r="I213" t="str">
            <v>TG Togo</v>
          </cell>
        </row>
        <row r="214">
          <cell r="I214" t="str">
            <v>TK Tokelau</v>
          </cell>
        </row>
        <row r="215">
          <cell r="I215" t="str">
            <v>TO Tonga</v>
          </cell>
        </row>
        <row r="216">
          <cell r="I216" t="str">
            <v>TT Trinidad And Tobago</v>
          </cell>
        </row>
        <row r="217">
          <cell r="I217" t="str">
            <v>TN Tunisia</v>
          </cell>
        </row>
        <row r="218">
          <cell r="I218" t="str">
            <v>TR Turkey</v>
          </cell>
        </row>
        <row r="219">
          <cell r="I219" t="str">
            <v>TM Turkmenistan</v>
          </cell>
        </row>
        <row r="220">
          <cell r="I220" t="str">
            <v>TC Turks And Caicos Islands</v>
          </cell>
        </row>
        <row r="221">
          <cell r="I221" t="str">
            <v>TV Tuvalu</v>
          </cell>
        </row>
        <row r="222">
          <cell r="I222" t="str">
            <v>UG Uganda</v>
          </cell>
        </row>
        <row r="223">
          <cell r="I223" t="str">
            <v>UA Ukraine</v>
          </cell>
        </row>
        <row r="224">
          <cell r="I224" t="str">
            <v>AE United Arab Emirates</v>
          </cell>
        </row>
        <row r="225">
          <cell r="I225" t="str">
            <v>GB United Kingdom</v>
          </cell>
        </row>
        <row r="226">
          <cell r="I226" t="str">
            <v xml:space="preserve"> PICK</v>
          </cell>
        </row>
        <row r="227">
          <cell r="I227" t="str">
            <v>US United States</v>
          </cell>
        </row>
        <row r="228">
          <cell r="I228" t="str">
            <v>UM United States Minor Outlying Islands</v>
          </cell>
        </row>
        <row r="229">
          <cell r="I229" t="str">
            <v>UY Uruguay</v>
          </cell>
        </row>
        <row r="230">
          <cell r="I230" t="str">
            <v>UZ Uzbekistan</v>
          </cell>
        </row>
        <row r="231">
          <cell r="I231" t="str">
            <v>VU Vanuatu</v>
          </cell>
        </row>
        <row r="232">
          <cell r="I232" t="str">
            <v>VA Vatican City State, Holy See</v>
          </cell>
        </row>
        <row r="233">
          <cell r="I233" t="str">
            <v>VE Venezuela</v>
          </cell>
        </row>
        <row r="234">
          <cell r="I234" t="str">
            <v>VN Viet Nam</v>
          </cell>
        </row>
        <row r="235">
          <cell r="I235" t="str">
            <v>VG Virgin Islands, British</v>
          </cell>
        </row>
        <row r="236">
          <cell r="I236" t="str">
            <v>VI Virgin Islands, U.S.</v>
          </cell>
        </row>
        <row r="237">
          <cell r="I237" t="str">
            <v>WF Wallis And Futuna Islands</v>
          </cell>
        </row>
        <row r="238">
          <cell r="I238" t="str">
            <v>EH Western Sahara</v>
          </cell>
        </row>
        <row r="239">
          <cell r="I239" t="str">
            <v>YE Yemen</v>
          </cell>
        </row>
        <row r="240">
          <cell r="I240" t="str">
            <v>YU Yugoslavia</v>
          </cell>
        </row>
        <row r="241">
          <cell r="I241" t="str">
            <v>ZM Zambia</v>
          </cell>
        </row>
        <row r="242">
          <cell r="I242" t="str">
            <v>ZW Zimbabwe</v>
          </cell>
        </row>
        <row r="243">
          <cell r="I243" t="str">
            <v>99 Multiple</v>
          </cell>
        </row>
        <row r="244">
          <cell r="I244" t="str">
            <v>NO NO</v>
          </cell>
        </row>
        <row r="245">
          <cell r="I245" t="str">
            <v>x x</v>
          </cell>
        </row>
        <row r="246">
          <cell r="I246" t="str">
            <v>x x</v>
          </cell>
        </row>
        <row r="247">
          <cell r="I247" t="str">
            <v>x x</v>
          </cell>
        </row>
        <row r="248">
          <cell r="I248" t="str">
            <v>x x</v>
          </cell>
        </row>
        <row r="249">
          <cell r="I249" t="str">
            <v>x x</v>
          </cell>
        </row>
      </sheetData>
      <sheetData sheetId="8" refreshError="1"/>
      <sheetData sheetId="9" refreshError="1"/>
      <sheetData sheetId="10" refreshError="1"/>
      <sheetData sheetId="11" refreshError="1"/>
      <sheetData sheetId="12" refreshError="1"/>
      <sheetData sheetId="13">
        <row r="2">
          <cell r="A2" t="str">
            <v>ALL COLORS</v>
          </cell>
        </row>
        <row r="3">
          <cell r="A3" t="str">
            <v>ALL SIZES</v>
          </cell>
        </row>
        <row r="4">
          <cell r="A4" t="str">
            <v>NRF BASIC</v>
          </cell>
        </row>
        <row r="5">
          <cell r="A5" t="str">
            <v>XXS-XXXL</v>
          </cell>
        </row>
        <row r="6">
          <cell r="A6" t="str">
            <v>EYE GLASS</v>
          </cell>
        </row>
        <row r="7">
          <cell r="A7" t="str">
            <v>1X - 3X</v>
          </cell>
        </row>
        <row r="8">
          <cell r="A8" t="str">
            <v>BRA SIZES</v>
          </cell>
        </row>
        <row r="9">
          <cell r="A9" t="str">
            <v>5 - 10</v>
          </cell>
        </row>
        <row r="10">
          <cell r="A10" t="str">
            <v>MEN SHORTS</v>
          </cell>
        </row>
        <row r="11">
          <cell r="A11" t="str">
            <v>MISSY # SZ</v>
          </cell>
        </row>
        <row r="12">
          <cell r="A12" t="str">
            <v>PP - PXL</v>
          </cell>
        </row>
        <row r="13">
          <cell r="A13" t="str">
            <v>0P - 16P</v>
          </cell>
        </row>
        <row r="14">
          <cell r="A14" t="str">
            <v>HOISERY</v>
          </cell>
        </row>
        <row r="15">
          <cell r="A15" t="str">
            <v>PANTY SZ</v>
          </cell>
        </row>
        <row r="16">
          <cell r="A16" t="str">
            <v>WM PETITES</v>
          </cell>
        </row>
        <row r="17">
          <cell r="A17" t="str">
            <v>P/S-XL/XXL</v>
          </cell>
        </row>
        <row r="18">
          <cell r="A18" t="str">
            <v>MENS SHIRT</v>
          </cell>
        </row>
        <row r="19">
          <cell r="A19" t="str">
            <v>MENS PANTS</v>
          </cell>
        </row>
        <row r="20">
          <cell r="A20" t="str">
            <v>BEDDING</v>
          </cell>
        </row>
        <row r="21">
          <cell r="A21" t="str">
            <v>BATH</v>
          </cell>
        </row>
        <row r="22">
          <cell r="A22" t="str">
            <v>BP</v>
          </cell>
        </row>
        <row r="23">
          <cell r="A23" t="str">
            <v>ALL SCHOOL</v>
          </cell>
        </row>
        <row r="24">
          <cell r="A24" t="str">
            <v>INITIALS</v>
          </cell>
        </row>
        <row r="25">
          <cell r="A25" t="str">
            <v>WM 14W-28W</v>
          </cell>
        </row>
        <row r="26">
          <cell r="A26" t="str">
            <v>JUNIOR SZ</v>
          </cell>
        </row>
        <row r="27">
          <cell r="A27" t="str">
            <v>MEN COATS</v>
          </cell>
        </row>
        <row r="28">
          <cell r="A28" t="str">
            <v>SOCKS</v>
          </cell>
        </row>
        <row r="29">
          <cell r="A29" t="str">
            <v>EURO SIZES</v>
          </cell>
        </row>
        <row r="30">
          <cell r="A30" t="str">
            <v>9-11 SOCKS</v>
          </cell>
        </row>
        <row r="31">
          <cell r="A31" t="str">
            <v>CHILDREN</v>
          </cell>
        </row>
        <row r="32">
          <cell r="A32" t="str">
            <v>SWIM</v>
          </cell>
        </row>
        <row r="33">
          <cell r="A33" t="str">
            <v>NO SIZE/PR</v>
          </cell>
        </row>
        <row r="34">
          <cell r="A34" t="str">
            <v>LUGGAGE</v>
          </cell>
        </row>
        <row r="35">
          <cell r="A35" t="str">
            <v>MISSY PANT</v>
          </cell>
        </row>
        <row r="36">
          <cell r="A36" t="str">
            <v>BIG/TALL</v>
          </cell>
        </row>
        <row r="37">
          <cell r="A37" t="str">
            <v>x</v>
          </cell>
        </row>
      </sheetData>
      <sheetData sheetId="14" refreshError="1"/>
      <sheetData sheetId="15" refreshError="1"/>
      <sheetData sheetId="16" refreshError="1"/>
      <sheetData sheetId="17" refreshError="1"/>
      <sheetData sheetId="18"/>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uture vendor lookup"/>
      <sheetName val="PO Wrksht"/>
      <sheetName val="vendor info"/>
      <sheetName val="tickets"/>
      <sheetName val="hangers"/>
      <sheetName val="comments"/>
      <sheetName val="other data"/>
      <sheetName val="summary of changes"/>
      <sheetName val="old instr"/>
    </sheetNames>
    <sheetDataSet>
      <sheetData sheetId="0" refreshError="1"/>
      <sheetData sheetId="1" refreshError="1"/>
      <sheetData sheetId="2"/>
      <sheetData sheetId="3"/>
      <sheetData sheetId="4"/>
      <sheetData sheetId="5">
        <row r="3">
          <cell r="F3" t="str">
            <v>ALLOCATE TO STORE BRKDWN</v>
          </cell>
        </row>
        <row r="4">
          <cell r="F4" t="str">
            <v>ATTRIBUTE GROUP</v>
          </cell>
        </row>
        <row r="5">
          <cell r="F5" t="str">
            <v>HISTORY</v>
          </cell>
        </row>
        <row r="6">
          <cell r="F6" t="str">
            <v>LOCATION RESTRICTIONS</v>
          </cell>
        </row>
        <row r="7">
          <cell r="F7" t="str">
            <v>OTHER</v>
          </cell>
        </row>
        <row r="8">
          <cell r="F8" t="str">
            <v>PROFILE</v>
          </cell>
        </row>
        <row r="9">
          <cell r="F9" t="str">
            <v>SIZE SCALE</v>
          </cell>
        </row>
        <row r="10">
          <cell r="F10" t="str">
            <v>THIS IS AN AD STYLE</v>
          </cell>
        </row>
        <row r="11">
          <cell r="F11" t="str">
            <v>TREND</v>
          </cell>
        </row>
        <row r="12">
          <cell r="F12" t="str">
            <v>VENDOR MINIMUMS</v>
          </cell>
        </row>
        <row r="13">
          <cell r="F13" t="str">
            <v>VENDOR PREPACK</v>
          </cell>
        </row>
        <row r="14">
          <cell r="F14" t="str">
            <v>x</v>
          </cell>
        </row>
        <row r="15">
          <cell r="F15" t="str">
            <v>x</v>
          </cell>
        </row>
        <row r="16">
          <cell r="F16" t="str">
            <v>x</v>
          </cell>
        </row>
        <row r="17">
          <cell r="F17" t="str">
            <v>x</v>
          </cell>
        </row>
        <row r="18">
          <cell r="F18" t="str">
            <v>x</v>
          </cell>
        </row>
        <row r="19">
          <cell r="F19" t="str">
            <v>X</v>
          </cell>
        </row>
        <row r="20">
          <cell r="F20" t="str">
            <v>X</v>
          </cell>
        </row>
        <row r="21">
          <cell r="F21" t="str">
            <v>X</v>
          </cell>
        </row>
      </sheetData>
      <sheetData sheetId="6"/>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X2">
            <v>3</v>
          </cell>
        </row>
      </sheetData>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Mapping"/>
      <sheetName val="Office Use"/>
      <sheetName val="COO"/>
      <sheetName val="MultiSelects"/>
      <sheetName val="Currency"/>
      <sheetName val="Data"/>
    </sheetNames>
    <sheetDataSet>
      <sheetData sheetId="0"/>
      <sheetData sheetId="1">
        <row r="1">
          <cell r="D1" t="str">
            <v>CAN</v>
          </cell>
        </row>
        <row r="2">
          <cell r="B2" t="str">
            <v>DOZEN  qty=12 (DZ)</v>
          </cell>
          <cell r="D2" t="str">
            <v>DOZEN  qty=12 (DZ)</v>
          </cell>
          <cell r="F2">
            <v>50</v>
          </cell>
          <cell r="H2" t="str">
            <v>Yes (Y)</v>
          </cell>
          <cell r="J2" t="str">
            <v>Yes (Y)</v>
          </cell>
          <cell r="L2" t="str">
            <v>None ( 886)</v>
          </cell>
          <cell r="N2" t="str">
            <v>Yes ( 895)</v>
          </cell>
          <cell r="P2" t="str">
            <v>CAN</v>
          </cell>
          <cell r="R2" t="str">
            <v>Afghanistan (AFG)</v>
          </cell>
          <cell r="T2" t="str">
            <v>NA ( 725)</v>
          </cell>
          <cell r="V2" t="str">
            <v>NA ( 730)</v>
          </cell>
          <cell r="X2" t="str">
            <v>NA ( 738)</v>
          </cell>
          <cell r="Z2" t="str">
            <v>None ( 754)</v>
          </cell>
          <cell r="AB2" t="str">
            <v>Yes ( 775)</v>
          </cell>
          <cell r="AD2" t="str">
            <v>NA ( 766)</v>
          </cell>
          <cell r="AF2" t="str">
            <v>Yes (Y)</v>
          </cell>
          <cell r="AG2" t="str">
            <v>N/A</v>
          </cell>
          <cell r="AH2" t="str">
            <v>N/A</v>
          </cell>
          <cell r="AI2" t="str">
            <v>N/A</v>
          </cell>
          <cell r="AJ2" t="str">
            <v>N/A</v>
          </cell>
          <cell r="AK2" t="str">
            <v>N/A</v>
          </cell>
          <cell r="AL2" t="str">
            <v>N/A</v>
          </cell>
          <cell r="AM2" t="str">
            <v>N/A</v>
          </cell>
          <cell r="AN2" t="str">
            <v>N/A</v>
          </cell>
          <cell r="AO2" t="str">
            <v>N/A</v>
          </cell>
          <cell r="AP2" t="str">
            <v>N/A</v>
          </cell>
          <cell r="AQ2" t="str">
            <v>N/A</v>
          </cell>
          <cell r="AR2" t="str">
            <v>N/A</v>
          </cell>
          <cell r="AT2" t="str">
            <v>Yes (Y)</v>
          </cell>
          <cell r="AV2" t="str">
            <v>Yes (Y)</v>
          </cell>
          <cell r="AX2" t="str">
            <v>Yes (Y)</v>
          </cell>
          <cell r="AZ2" t="str">
            <v>Yes (Y)</v>
          </cell>
          <cell r="BB2" t="str">
            <v>Yes (Y)</v>
          </cell>
          <cell r="BD2" t="str">
            <v>Yes (Y)</v>
          </cell>
          <cell r="BF2" t="str">
            <v>Yes (Y)</v>
          </cell>
          <cell r="BH2" t="str">
            <v>Yes (Y)</v>
          </cell>
          <cell r="BJ2" t="str">
            <v>Yes (Y)</v>
          </cell>
          <cell r="BL2" t="str">
            <v>Not auth to distro in country- Alt source available (1)</v>
          </cell>
        </row>
        <row r="3">
          <cell r="B3" t="str">
            <v>EACHES  qty=1 (EA)</v>
          </cell>
          <cell r="D3" t="str">
            <v>EACHES  qty=1 (EA)</v>
          </cell>
          <cell r="F3">
            <v>55</v>
          </cell>
          <cell r="H3" t="str">
            <v>No (N)</v>
          </cell>
          <cell r="J3" t="str">
            <v>No (N)</v>
          </cell>
          <cell r="L3" t="str">
            <v>Antibacterial ( 887)</v>
          </cell>
          <cell r="N3" t="str">
            <v>No ( 896)</v>
          </cell>
          <cell r="P3" t="str">
            <v>MEX</v>
          </cell>
          <cell r="R3" t="str">
            <v>Aland Islands (ALA)</v>
          </cell>
          <cell r="T3" t="str">
            <v>Name &amp; Address ( 726)</v>
          </cell>
          <cell r="V3" t="str">
            <v>No Care Labeling ( 731)</v>
          </cell>
          <cell r="X3" t="str">
            <v>Fabric Content Not Indicated ( 739)</v>
          </cell>
          <cell r="Z3" t="str">
            <v>EnglishImperial Only - Info on Item and Package ( 755)</v>
          </cell>
          <cell r="AB3" t="str">
            <v>No Must purchase from CA Div. ( 776)</v>
          </cell>
          <cell r="AD3" t="str">
            <v>Ontario ( 767)</v>
          </cell>
          <cell r="AF3" t="str">
            <v>No (N)</v>
          </cell>
          <cell r="AG3" t="str">
            <v>Allergy free and microbial treated</v>
          </cell>
          <cell r="AH3" t="str">
            <v>Fits mattresses up to 8" deep</v>
          </cell>
          <cell r="AI3" t="str">
            <v>Percale weave</v>
          </cell>
          <cell r="AJ3" t="str">
            <v>Combed cotton</v>
          </cell>
          <cell r="AK3" t="str">
            <v>Made with organic cotton</v>
          </cell>
          <cell r="AL3" t="str">
            <v>CL</v>
          </cell>
          <cell r="AM3" t="str">
            <v>Dry clean only</v>
          </cell>
          <cell r="AN3" t="str">
            <v>Exclusive to BBBY (indefinitely)</v>
          </cell>
          <cell r="AO3" t="str">
            <v>Flat+ fitted+ 2 pillowcases(twin - 1)</v>
          </cell>
          <cell r="AP3" t="str">
            <v>Constructed in USA</v>
          </cell>
          <cell r="AQ3" t="str">
            <v>140 thread count</v>
          </cell>
          <cell r="AR3" t="str">
            <v>100% Acrylic</v>
          </cell>
          <cell r="AT3" t="str">
            <v>No (N)</v>
          </cell>
          <cell r="AV3" t="str">
            <v>No (N)</v>
          </cell>
          <cell r="AX3" t="str">
            <v>No (N)</v>
          </cell>
          <cell r="AZ3" t="str">
            <v>No (N)</v>
          </cell>
          <cell r="BB3" t="str">
            <v>No (N)</v>
          </cell>
          <cell r="BD3" t="str">
            <v>No (N)</v>
          </cell>
          <cell r="BF3" t="str">
            <v>No (N)</v>
          </cell>
          <cell r="BH3" t="str">
            <v>No (N)</v>
          </cell>
          <cell r="BJ3" t="str">
            <v>No (N)</v>
          </cell>
          <cell r="BL3" t="str">
            <v>Not auth to distro in country- No alt source (2)</v>
          </cell>
        </row>
        <row r="4">
          <cell r="B4" t="str">
            <v>GROSS  qty=144 (GRS)</v>
          </cell>
          <cell r="D4" t="str">
            <v>GROSS  qty=144 (GRS)</v>
          </cell>
          <cell r="F4">
            <v>60</v>
          </cell>
          <cell r="L4" t="str">
            <v>Mold Resistant ( 888)</v>
          </cell>
          <cell r="R4" t="str">
            <v>Albania (ALB)</v>
          </cell>
          <cell r="T4" t="str">
            <v>Name-No Address ( 727)</v>
          </cell>
          <cell r="V4" t="str">
            <v>Universal Care Symbols ( 732)</v>
          </cell>
          <cell r="X4" t="str">
            <v>EnglishFrenchSpanish (non-permanent label) ( 740)</v>
          </cell>
          <cell r="Z4" t="str">
            <v>EnglishImperial Only - Info on Package Only ( 756)</v>
          </cell>
          <cell r="AB4" t="str">
            <v>No Must purchase from unrelated vendor ( 777)</v>
          </cell>
          <cell r="AD4" t="str">
            <v>Quebec ( 768)</v>
          </cell>
          <cell r="AG4" t="str">
            <v>Allergy Free</v>
          </cell>
          <cell r="AH4" t="str">
            <v>Fits mattresses up to 9" deep</v>
          </cell>
          <cell r="AI4" t="str">
            <v>Pinpoint weave</v>
          </cell>
          <cell r="AJ4" t="str">
            <v>Compact cotton</v>
          </cell>
          <cell r="AK4" t="str">
            <v>Made with certified organic cotton</v>
          </cell>
          <cell r="AL4" t="str">
            <v>Copyright</v>
          </cell>
          <cell r="AM4" t="str">
            <v>Easy to clean</v>
          </cell>
          <cell r="AN4" t="str">
            <v>Exclusive to BBBY for 30 days</v>
          </cell>
          <cell r="AO4" t="str">
            <v>Flat+ fitted+ 2 pillowcases</v>
          </cell>
          <cell r="AP4" t="str">
            <v>Fill from England</v>
          </cell>
          <cell r="AQ4" t="str">
            <v>150 thread count</v>
          </cell>
          <cell r="AR4" t="str">
            <v>100% Aegean Cotton</v>
          </cell>
          <cell r="BJ4" t="str">
            <v>Pending (Cannot be Sold in) (P)</v>
          </cell>
          <cell r="BL4" t="str">
            <v>Insufficient vendor identity labeling-Textiles (3)</v>
          </cell>
        </row>
        <row r="5">
          <cell r="B5" t="str">
            <v>PAIR  qty=2 (PR)</v>
          </cell>
          <cell r="D5" t="str">
            <v>PAIR  qty=2 (PR)</v>
          </cell>
          <cell r="F5">
            <v>65</v>
          </cell>
          <cell r="L5" t="str">
            <v>Mildew Resistant ( 889)</v>
          </cell>
          <cell r="R5" t="str">
            <v>Algeria (DZA)</v>
          </cell>
          <cell r="T5" t="str">
            <v>No Identity Indicated ( 728)</v>
          </cell>
          <cell r="V5" t="str">
            <v>English  French  Spanish ( 733)</v>
          </cell>
          <cell r="X5" t="str">
            <v>English (non-permanent label) ( 741)</v>
          </cell>
          <cell r="Z5" t="str">
            <v>EnglishImperial Only - Info on Item Only ( 879)</v>
          </cell>
          <cell r="AB5" t="str">
            <v>No Source unknown ( 778)</v>
          </cell>
          <cell r="AD5" t="str">
            <v>Manitoba ( 769)</v>
          </cell>
          <cell r="AG5" t="str">
            <v>Allergy free components</v>
          </cell>
          <cell r="AH5" t="str">
            <v>Fits mattresses up to 10" deep</v>
          </cell>
          <cell r="AI5" t="str">
            <v>Sateen weave</v>
          </cell>
          <cell r="AJ5" t="str">
            <v>Flannel</v>
          </cell>
          <cell r="AK5" t="str">
            <v>Natural and unbleached fibers</v>
          </cell>
          <cell r="AL5" t="str">
            <v>CUL</v>
          </cell>
          <cell r="AM5" t="str">
            <v>Hand wash only</v>
          </cell>
          <cell r="AN5" t="str">
            <v>Exclusive to BBBY for 60 days</v>
          </cell>
          <cell r="AO5" t="str">
            <v>Flat+ fitted+ 1 pillowcase</v>
          </cell>
          <cell r="AP5" t="str">
            <v>Imported</v>
          </cell>
          <cell r="AQ5" t="str">
            <v>160 thread count</v>
          </cell>
          <cell r="AR5" t="str">
            <v>100% Aegean Cotton Loops</v>
          </cell>
          <cell r="BL5" t="str">
            <v>Insufficient declaration fabric contents-Textiles (4)</v>
          </cell>
        </row>
        <row r="6">
          <cell r="B6" t="str">
            <v>SET  qty=1 (SET)</v>
          </cell>
          <cell r="D6" t="str">
            <v>SET  qty=1 (SET)</v>
          </cell>
          <cell r="F6">
            <v>70</v>
          </cell>
          <cell r="L6" t="str">
            <v>Germ Resistant ( 890)</v>
          </cell>
          <cell r="R6" t="str">
            <v>American Samoa (ASM)</v>
          </cell>
          <cell r="T6" t="str">
            <v>Name &amp; Address - Non perm label ( 729)</v>
          </cell>
          <cell r="V6" t="str">
            <v>English  French ( 734)</v>
          </cell>
          <cell r="X6" t="str">
            <v>Inactive ( 742)</v>
          </cell>
          <cell r="Z6" t="str">
            <v>Metric Only - Info on Item Only ( 880)</v>
          </cell>
          <cell r="AD6" t="str">
            <v>STUFFED NO REGISTRATION ( 789)</v>
          </cell>
          <cell r="AG6" t="str">
            <v>Anti-allergen barrier weave</v>
          </cell>
          <cell r="AH6" t="str">
            <v>Fits mattresses up to 11" deep</v>
          </cell>
          <cell r="AI6" t="str">
            <v>Twill weave</v>
          </cell>
          <cell r="AJ6" t="str">
            <v>Jersey knit</v>
          </cell>
          <cell r="AK6" t="str">
            <v>Eco-friendly dyes</v>
          </cell>
          <cell r="AL6" t="str">
            <v>ETL listed</v>
          </cell>
          <cell r="AM6" t="str">
            <v>Hand washable fabric</v>
          </cell>
          <cell r="AN6" t="str">
            <v>Exclusive to BBBY for 90 days</v>
          </cell>
          <cell r="AP6" t="str">
            <v>Made in Canada</v>
          </cell>
          <cell r="AQ6" t="str">
            <v>170 thread count</v>
          </cell>
          <cell r="AR6" t="str">
            <v>100% Bamboo</v>
          </cell>
          <cell r="BL6" t="str">
            <v>No provincial "stuffed articles" registration (5)</v>
          </cell>
        </row>
        <row r="7">
          <cell r="B7" t="str">
            <v>TEN  qty=10 (TEN)</v>
          </cell>
          <cell r="D7" t="str">
            <v>TEN  qty=10 (TEN)</v>
          </cell>
          <cell r="F7">
            <v>77.5</v>
          </cell>
          <cell r="L7" t="str">
            <v>Dust Mite Resistant ( 891)</v>
          </cell>
          <cell r="R7" t="str">
            <v>Andorra (AND)</v>
          </cell>
          <cell r="T7" t="str">
            <v>Duplicate ( 795)</v>
          </cell>
          <cell r="V7" t="str">
            <v>English  Spanish ( 735)</v>
          </cell>
          <cell r="X7" t="str">
            <v>English permanent label ( 743)</v>
          </cell>
          <cell r="Z7" t="str">
            <v>Metric Only - Info on Package Only ( 881)</v>
          </cell>
          <cell r="AG7" t="str">
            <v>Anti-bacterial</v>
          </cell>
          <cell r="AH7" t="str">
            <v>Fits mattresses up to 12" deep</v>
          </cell>
          <cell r="AI7" t="str">
            <v>Jacquard weave</v>
          </cell>
          <cell r="AK7" t="str">
            <v>Certified organic</v>
          </cell>
          <cell r="AL7" t="str">
            <v>Service mark - SM</v>
          </cell>
          <cell r="AM7" t="str">
            <v>Machine wash in commercial washer</v>
          </cell>
          <cell r="AN7" t="str">
            <v>Exclusive to BBBY for 120 days</v>
          </cell>
          <cell r="AP7" t="str">
            <v>Made in China</v>
          </cell>
          <cell r="AQ7" t="str">
            <v>180 thread count</v>
          </cell>
          <cell r="AR7" t="str">
            <v>100% Bamboo Cotton</v>
          </cell>
          <cell r="BL7" t="str">
            <v>Insufficient Chemicals labeling (6)</v>
          </cell>
        </row>
        <row r="8">
          <cell r="B8" t="str">
            <v>YARD  qty=1 (YD)</v>
          </cell>
          <cell r="D8" t="str">
            <v>YARD  qty=1 (YD)</v>
          </cell>
          <cell r="F8">
            <v>85</v>
          </cell>
          <cell r="L8" t="str">
            <v>Bed Bug Resistant ( 892)</v>
          </cell>
          <cell r="R8" t="str">
            <v>Angola (AGO)</v>
          </cell>
          <cell r="T8" t="str">
            <v>Name Only - Non Perm Label ( 796)</v>
          </cell>
          <cell r="V8" t="str">
            <v>English Only ( 736)</v>
          </cell>
          <cell r="X8" t="str">
            <v>EnglishFrench (permanent label) ( 744)</v>
          </cell>
          <cell r="Z8" t="str">
            <v>English &amp; Metric - Info on Item and Package ( 882)</v>
          </cell>
          <cell r="AG8" t="str">
            <v>Certified asthma and allergy friendly</v>
          </cell>
          <cell r="AH8" t="str">
            <v>Fits mattresses up to 13" deep</v>
          </cell>
          <cell r="AK8" t="str">
            <v>Skal certified organic</v>
          </cell>
          <cell r="AL8" t="str">
            <v>TM and UL listed</v>
          </cell>
          <cell r="AM8" t="str">
            <v>Machine washable seat cushion</v>
          </cell>
          <cell r="AN8" t="str">
            <v>Exclusive to BBBY for 150 days</v>
          </cell>
          <cell r="AP8" t="str">
            <v>Made in Sweden</v>
          </cell>
          <cell r="AQ8" t="str">
            <v>190 thread count</v>
          </cell>
          <cell r="AR8" t="str">
            <v>100% Certified Organic Cotton</v>
          </cell>
          <cell r="BL8" t="str">
            <v>Insufficient food/nutritional labeling (7)</v>
          </cell>
        </row>
        <row r="9">
          <cell r="B9" t="str">
            <v>CASE  qty=1 (CA)</v>
          </cell>
          <cell r="D9" t="str">
            <v>CASE  qty=1 (CA)</v>
          </cell>
          <cell r="F9">
            <v>92.5</v>
          </cell>
          <cell r="L9" t="str">
            <v>Virus Resistant ( 893)</v>
          </cell>
          <cell r="R9" t="str">
            <v>Anguilla (AIA)</v>
          </cell>
          <cell r="V9" t="str">
            <v>Unversal +Others ( 737)</v>
          </cell>
          <cell r="X9" t="str">
            <v>EnglishSpanish (permanent label) ( 745)</v>
          </cell>
          <cell r="Z9" t="str">
            <v>English &amp; Metric - Info on Item Only ( 883)</v>
          </cell>
          <cell r="AG9" t="str">
            <v>Microbial treated</v>
          </cell>
          <cell r="AH9" t="str">
            <v>Fits mattresses up to 14" deep</v>
          </cell>
          <cell r="AK9" t="str">
            <v>Bleach resistant colors</v>
          </cell>
          <cell r="AL9" t="str">
            <v>TM &amp; copyright</v>
          </cell>
          <cell r="AM9" t="str">
            <v>Machine wash and dry</v>
          </cell>
          <cell r="AN9" t="str">
            <v>Exclusive to BBBY for 180 days</v>
          </cell>
          <cell r="AP9" t="str">
            <v>Made in the USA</v>
          </cell>
          <cell r="AQ9" t="str">
            <v>200 thread count</v>
          </cell>
          <cell r="AR9" t="str">
            <v>100% Cotton</v>
          </cell>
          <cell r="BL9" t="str">
            <v>Lack of electrical testing certification (8)</v>
          </cell>
        </row>
        <row r="10">
          <cell r="B10" t="str">
            <v>SET OF 2  qty=2 (S/2)</v>
          </cell>
          <cell r="D10" t="str">
            <v>SET OF 2  qty=2 (S/2)</v>
          </cell>
          <cell r="F10">
            <v>100</v>
          </cell>
          <cell r="L10" t="str">
            <v>Antimicrobial ( 894)</v>
          </cell>
          <cell r="R10" t="str">
            <v>Antarctica (ATA)</v>
          </cell>
          <cell r="X10" t="str">
            <v>EnglishFrench (non-permanent label) ( 746)</v>
          </cell>
          <cell r="Z10" t="str">
            <v>English &amp; Metric - Info on Package Only ( 884)</v>
          </cell>
          <cell r="AG10" t="str">
            <v>Anti-microbial treated fabric</v>
          </cell>
          <cell r="AH10" t="str">
            <v>Fits mattresses up to 15" deep</v>
          </cell>
          <cell r="AK10" t="str">
            <v>ISO certified organic</v>
          </cell>
          <cell r="AL10" t="str">
            <v>TM &amp; Vendor registered trademark &amp; UL listed</v>
          </cell>
          <cell r="AM10" t="str">
            <v>Machine wash/line dry</v>
          </cell>
          <cell r="AP10" t="str">
            <v>Made in the USA of imported materials</v>
          </cell>
          <cell r="AQ10" t="str">
            <v>210 thread count</v>
          </cell>
          <cell r="AR10" t="str">
            <v>100% Cotton percale</v>
          </cell>
          <cell r="BL10" t="str">
            <v>Insufficient product identity on package (9)</v>
          </cell>
        </row>
        <row r="11">
          <cell r="B11" t="str">
            <v>SET OF 3  qty=3 (S/3)</v>
          </cell>
          <cell r="D11" t="str">
            <v>SET OF 3  qty=3 (S/3)</v>
          </cell>
          <cell r="F11">
            <v>110</v>
          </cell>
          <cell r="R11" t="str">
            <v>Antigua And Barbuda (ATG)</v>
          </cell>
          <cell r="X11" t="str">
            <v>EnglishSpanish (non-permanent label) ( 747)</v>
          </cell>
          <cell r="Z11" t="str">
            <v>Metric Only - Info on Item and Package ( 885)</v>
          </cell>
          <cell r="AG11" t="str">
            <v>Allergy free and anti-microbial treated fabric</v>
          </cell>
          <cell r="AH11" t="str">
            <v>Fits mattresses up to 16" deep</v>
          </cell>
          <cell r="AK11" t="str">
            <v>Eco Friendly</v>
          </cell>
          <cell r="AL11" t="str">
            <v>TM &amp; Vendor registered trademark</v>
          </cell>
          <cell r="AM11" t="str">
            <v>Machine wash, cold water</v>
          </cell>
          <cell r="AP11" t="str">
            <v>Made in India</v>
          </cell>
          <cell r="AQ11" t="str">
            <v>220 thread count</v>
          </cell>
          <cell r="AR11" t="str">
            <v>100% Cotton sateen</v>
          </cell>
          <cell r="BL11" t="str">
            <v>Insufficient declaration of quantity (10)</v>
          </cell>
        </row>
        <row r="12">
          <cell r="B12" t="str">
            <v>SET OF 4  qty=4 (S/4)</v>
          </cell>
          <cell r="D12" t="str">
            <v>SET OF 4  qty=4 (S/4)</v>
          </cell>
          <cell r="F12">
            <v>125</v>
          </cell>
          <cell r="R12" t="str">
            <v>Argentina (ARG)</v>
          </cell>
          <cell r="X12" t="str">
            <v>EnglishFrenchSpanish (permanent label) ( 748)</v>
          </cell>
          <cell r="AG12" t="str">
            <v>Ionic anti-allergen treatment</v>
          </cell>
          <cell r="AH12" t="str">
            <v>Fits mattresses up to 17" deep</v>
          </cell>
          <cell r="AK12" t="str">
            <v>IMO certified cotton</v>
          </cell>
          <cell r="AL12" t="str">
            <v>TM</v>
          </cell>
          <cell r="AM12" t="str">
            <v>Commercial washing machine</v>
          </cell>
          <cell r="AP12" t="str">
            <v>Made in Ireland</v>
          </cell>
          <cell r="AQ12" t="str">
            <v>230 thread count</v>
          </cell>
          <cell r="AR12" t="str">
            <v>100% Dupioni Silk</v>
          </cell>
          <cell r="BL12" t="str">
            <v>Lack of metric measurements (11)</v>
          </cell>
        </row>
        <row r="13">
          <cell r="B13" t="str">
            <v>SET OF 6  qty=6 (S/6)</v>
          </cell>
          <cell r="D13" t="str">
            <v>SET OF 6  qty=6 (S/6)</v>
          </cell>
          <cell r="F13">
            <v>150</v>
          </cell>
          <cell r="R13" t="str">
            <v>Armenia (ARM)</v>
          </cell>
          <cell r="AG13" t="str">
            <v>Hypo-allergenic and anti-bacterial components</v>
          </cell>
          <cell r="AH13" t="str">
            <v>Fits mattresses up to 18" deep</v>
          </cell>
          <cell r="AK13" t="str">
            <v>EKO certified cotton</v>
          </cell>
          <cell r="AL13" t="str">
            <v>TUV</v>
          </cell>
          <cell r="AM13" t="str">
            <v>Machine wash, dry cleaning recommended</v>
          </cell>
          <cell r="AP13" t="str">
            <v>Made in Poland</v>
          </cell>
          <cell r="AQ13" t="str">
            <v>240 thread count</v>
          </cell>
          <cell r="AR13" t="str">
            <v>100% Egyptian cotton</v>
          </cell>
          <cell r="BL13" t="str">
            <v>Insufficient vendor identity -Non-Textile (12)</v>
          </cell>
        </row>
        <row r="14">
          <cell r="B14" t="str">
            <v>4 PIECES  qty=4 (4)</v>
          </cell>
          <cell r="D14" t="str">
            <v>4 PIECES  qty=4 (4)</v>
          </cell>
          <cell r="F14">
            <v>175</v>
          </cell>
          <cell r="R14" t="str">
            <v>Aruba (ABW)</v>
          </cell>
          <cell r="AG14" t="str">
            <v>Hypo-allergenic components</v>
          </cell>
          <cell r="AH14" t="str">
            <v>Fits mattresses up to 19" deep</v>
          </cell>
          <cell r="AK14" t="str">
            <v>GOTS</v>
          </cell>
          <cell r="AL14" t="str">
            <v>UL listed</v>
          </cell>
          <cell r="AM14" t="str">
            <v>Removable, hand washable fabric</v>
          </cell>
          <cell r="AP14" t="str">
            <v>Made in Spain</v>
          </cell>
          <cell r="AQ14" t="str">
            <v>250 thread count</v>
          </cell>
          <cell r="AR14" t="str">
            <v>100% Egyptian cotton percale</v>
          </cell>
        </row>
        <row r="15">
          <cell r="B15" t="str">
            <v>5 PIECES  qty=5 (5)</v>
          </cell>
          <cell r="D15" t="str">
            <v>5 PIECES  qty=5 (5)</v>
          </cell>
          <cell r="F15">
            <v>200</v>
          </cell>
          <cell r="R15" t="str">
            <v>Australia (AUS)</v>
          </cell>
          <cell r="AG15" t="str">
            <v>Bed bug protectant/shield</v>
          </cell>
          <cell r="AH15" t="str">
            <v>Fits mattresses up to 20" deep</v>
          </cell>
          <cell r="AK15" t="str">
            <v>Skin Friendly</v>
          </cell>
          <cell r="AL15" t="str">
            <v>Vendor registered trademark &amp; copyright</v>
          </cell>
          <cell r="AM15" t="str">
            <v>Removable, washable seat cushion</v>
          </cell>
          <cell r="AP15" t="str">
            <v>Made in Thailand</v>
          </cell>
          <cell r="AQ15" t="str">
            <v>260 thread count</v>
          </cell>
          <cell r="AR15" t="str">
            <v>100% Egyptian Cotton Loops</v>
          </cell>
        </row>
        <row r="16">
          <cell r="B16" t="str">
            <v>6 PIECES  qty=6 (6)</v>
          </cell>
          <cell r="D16" t="str">
            <v>6 PIECES  qty=6 (6)</v>
          </cell>
          <cell r="F16">
            <v>250</v>
          </cell>
          <cell r="R16" t="str">
            <v>Austria (AUT)</v>
          </cell>
          <cell r="AG16" t="str">
            <v>Allergen barrier fabric</v>
          </cell>
          <cell r="AH16" t="str">
            <v>Fits mattresses up to 21" deep</v>
          </cell>
          <cell r="AL16" t="str">
            <v>Vendor registered trademark &amp; UL listed</v>
          </cell>
          <cell r="AM16" t="str">
            <v>Soil and Stain resistant</v>
          </cell>
          <cell r="AP16" t="str">
            <v>Made in Italy</v>
          </cell>
          <cell r="AQ16" t="str">
            <v>270 thread count</v>
          </cell>
          <cell r="AR16" t="str">
            <v>100% Linen</v>
          </cell>
        </row>
        <row r="17">
          <cell r="B17" t="str">
            <v>7 PIECES  qty=7 (7)</v>
          </cell>
          <cell r="D17" t="str">
            <v>7 PIECES  qty=7 (7)</v>
          </cell>
          <cell r="F17">
            <v>300</v>
          </cell>
          <cell r="R17" t="str">
            <v>Azerbaijan (AZE)</v>
          </cell>
          <cell r="AG17" t="str">
            <v>Bed bug protectant/shield and allergen barrier fabric</v>
          </cell>
          <cell r="AH17" t="str">
            <v>Fits mattresses up to 22" deep</v>
          </cell>
          <cell r="AL17" t="str">
            <v>Vendor registered trademark</v>
          </cell>
          <cell r="AM17" t="str">
            <v>Spot clean only</v>
          </cell>
          <cell r="AP17" t="str">
            <v>Made in Germany</v>
          </cell>
          <cell r="AQ17" t="str">
            <v>280 thread count</v>
          </cell>
          <cell r="AR17" t="str">
            <v>100% Modal</v>
          </cell>
        </row>
        <row r="18">
          <cell r="B18" t="str">
            <v>8 PIECES  qty=8 (8)</v>
          </cell>
          <cell r="D18" t="str">
            <v>8 PIECES  qty=8 (8)</v>
          </cell>
          <cell r="F18">
            <v>400</v>
          </cell>
          <cell r="R18" t="str">
            <v>Bahamas (BHS)</v>
          </cell>
          <cell r="AG18" t="str">
            <v>Stain resistant fabric</v>
          </cell>
          <cell r="AH18" t="str">
            <v>Fits mattresses up to 23" deep</v>
          </cell>
          <cell r="AM18" t="str">
            <v>Spot clean/dry clean</v>
          </cell>
          <cell r="AP18" t="str">
            <v>Made in Turkey</v>
          </cell>
          <cell r="AQ18" t="str">
            <v>290 thread count</v>
          </cell>
          <cell r="AR18" t="str">
            <v>100% Nylon</v>
          </cell>
        </row>
        <row r="19">
          <cell r="B19" t="str">
            <v>9 PIECES  qty=9 (9)</v>
          </cell>
          <cell r="D19" t="str">
            <v>9 PIECES  qty=9 (9)</v>
          </cell>
          <cell r="F19">
            <v>500</v>
          </cell>
          <cell r="R19" t="str">
            <v>Bahrain (BHR)</v>
          </cell>
          <cell r="AG19" t="str">
            <v>Stain resistant and allergen barrier fabric</v>
          </cell>
          <cell r="AH19" t="str">
            <v>Fits mattresses up to 24" deep</v>
          </cell>
          <cell r="AM19" t="str">
            <v>Stain resistant</v>
          </cell>
          <cell r="AP19" t="str">
            <v>Made in Latvia</v>
          </cell>
          <cell r="AQ19" t="str">
            <v>300 thread count</v>
          </cell>
          <cell r="AR19" t="str">
            <v>100% Organic cotton</v>
          </cell>
        </row>
        <row r="20">
          <cell r="B20" t="str">
            <v>11 PIECES  qty=11 (11)</v>
          </cell>
          <cell r="D20" t="str">
            <v>11 PIECES  qty=11 (11)</v>
          </cell>
          <cell r="R20" t="str">
            <v>Bangladesh (BGD)</v>
          </cell>
          <cell r="AG20" t="str">
            <v>Anti-bacterial and anti-microbial treated fabric</v>
          </cell>
          <cell r="AH20" t="str">
            <v>Fits mattresses up to 25" deep</v>
          </cell>
          <cell r="AM20" t="str">
            <v>Machine washable seat pad</v>
          </cell>
          <cell r="AP20" t="str">
            <v>Made in Turkey and China</v>
          </cell>
          <cell r="AQ20" t="str">
            <v>310 thread count</v>
          </cell>
          <cell r="AR20" t="str">
            <v>100% Pima cotton</v>
          </cell>
        </row>
        <row r="21">
          <cell r="B21" t="str">
            <v>14 PIECES  qty=14 (14)</v>
          </cell>
          <cell r="D21" t="str">
            <v>14 PIECES  qty=14 (14)</v>
          </cell>
          <cell r="R21" t="str">
            <v>Barbados (BRB)</v>
          </cell>
          <cell r="AH21" t="str">
            <v>Fits mattresses up to 26" deep</v>
          </cell>
          <cell r="AM21" t="str">
            <v>Washable seat pad (not incl)</v>
          </cell>
          <cell r="AQ21" t="str">
            <v>320 thread count</v>
          </cell>
          <cell r="AR21" t="str">
            <v>100% Pima Cotton Loops</v>
          </cell>
        </row>
        <row r="22">
          <cell r="B22" t="str">
            <v>15 PIECES  qty=15 (15)</v>
          </cell>
          <cell r="D22" t="str">
            <v>15 PIECES  qty=15 (15)</v>
          </cell>
          <cell r="R22" t="str">
            <v>Belarus (BLR)</v>
          </cell>
          <cell r="AH22" t="str">
            <v>F/Q/K fits up to 15"+ T fits up to 13"</v>
          </cell>
          <cell r="AQ22" t="str">
            <v>330 thread count</v>
          </cell>
          <cell r="AR22" t="str">
            <v>100% Polyester</v>
          </cell>
        </row>
        <row r="23">
          <cell r="B23" t="str">
            <v>16 PIECES  qty=16 (16)</v>
          </cell>
          <cell r="D23" t="str">
            <v>16 PIECES  qty=16 (16)</v>
          </cell>
          <cell r="R23" t="str">
            <v>Belgium (BEL)</v>
          </cell>
          <cell r="AH23" t="str">
            <v>F/Q/K fits up to 17"+ T fits up to 15"</v>
          </cell>
          <cell r="AQ23" t="str">
            <v>340 thread count</v>
          </cell>
          <cell r="AR23" t="str">
            <v>100% Pure Brazil Cotton</v>
          </cell>
        </row>
        <row r="24">
          <cell r="B24" t="str">
            <v>17 PIECES  qty=17 (17)</v>
          </cell>
          <cell r="D24" t="str">
            <v>17 PIECES  qty=17 (17)</v>
          </cell>
          <cell r="R24" t="str">
            <v>Belize (BLZ)</v>
          </cell>
          <cell r="AH24" t="str">
            <v>F/Q/K fits up to 18"+ T fits up to 15"</v>
          </cell>
          <cell r="AQ24" t="str">
            <v>350 thread count</v>
          </cell>
          <cell r="AR24" t="str">
            <v>100% Rayon</v>
          </cell>
        </row>
        <row r="25">
          <cell r="B25" t="str">
            <v>18 PIECES  qty=18 (18)</v>
          </cell>
          <cell r="D25" t="str">
            <v>18 PIECES  qty=18 (18)</v>
          </cell>
          <cell r="R25" t="str">
            <v>Benin (BEN)</v>
          </cell>
          <cell r="AH25" t="str">
            <v>F/Q/K fits up to 20"+ T fits up to 18"</v>
          </cell>
          <cell r="AQ25" t="str">
            <v>360 thread count</v>
          </cell>
          <cell r="AR25" t="str">
            <v>100% Silk</v>
          </cell>
        </row>
        <row r="26">
          <cell r="B26" t="str">
            <v>19 PIECES  qty=19 (19)</v>
          </cell>
          <cell r="D26" t="str">
            <v>19 PIECES  qty=19 (19)</v>
          </cell>
          <cell r="R26" t="str">
            <v>Bermuda (BMU)</v>
          </cell>
          <cell r="AQ26" t="str">
            <v>370 thread count</v>
          </cell>
          <cell r="AR26" t="str">
            <v>100% Standard Cotton</v>
          </cell>
        </row>
        <row r="27">
          <cell r="B27" t="str">
            <v>20 PIECES  qty=20 (20)</v>
          </cell>
          <cell r="D27" t="str">
            <v>20 PIECES  qty=20 (20)</v>
          </cell>
          <cell r="R27" t="str">
            <v>Bhutan (BTN)</v>
          </cell>
          <cell r="AQ27" t="str">
            <v>380 thread count</v>
          </cell>
          <cell r="AR27" t="str">
            <v>100% Supima Cotton</v>
          </cell>
        </row>
        <row r="28">
          <cell r="B28" t="str">
            <v>24 PC ASST  qty=24 (24)</v>
          </cell>
          <cell r="D28" t="str">
            <v>24 PC ASST  qty=24 (24)</v>
          </cell>
          <cell r="R28" t="str">
            <v>Bolivia (BOL)</v>
          </cell>
          <cell r="AQ28" t="str">
            <v>385 thread count</v>
          </cell>
          <cell r="AR28" t="str">
            <v>100% Supima Cotton Loops</v>
          </cell>
        </row>
        <row r="29">
          <cell r="B29" t="str">
            <v>25 PIECES  qty=25 (25)</v>
          </cell>
          <cell r="D29" t="str">
            <v>25 PIECES  qty=25 (25)</v>
          </cell>
          <cell r="R29" t="str">
            <v>Bosnia And Herzegovina (BIH)</v>
          </cell>
          <cell r="AQ29" t="str">
            <v>390 thread count</v>
          </cell>
          <cell r="AR29" t="str">
            <v>100% Tencel</v>
          </cell>
        </row>
        <row r="30">
          <cell r="B30" t="str">
            <v>26 PIECES  qty=26 (26)</v>
          </cell>
          <cell r="D30" t="str">
            <v>26  PIECES  qty=26 (26)</v>
          </cell>
          <cell r="R30" t="str">
            <v>Botswana (BWA)</v>
          </cell>
          <cell r="AQ30" t="str">
            <v>400 thread count</v>
          </cell>
          <cell r="AR30" t="str">
            <v>100% Turkish Cotton</v>
          </cell>
        </row>
        <row r="31">
          <cell r="B31" t="str">
            <v>28 PIECES  qty=28 (28)</v>
          </cell>
          <cell r="D31" t="str">
            <v>28  PIECES  qty=28 (28)</v>
          </cell>
          <cell r="R31" t="str">
            <v>Bouvet Island (BVT)</v>
          </cell>
          <cell r="AQ31" t="str">
            <v>410 thread count</v>
          </cell>
          <cell r="AR31" t="str">
            <v>100% Turkish Cotton Loops</v>
          </cell>
        </row>
        <row r="32">
          <cell r="B32" t="str">
            <v>30 PIECES  qty=30 (30)</v>
          </cell>
          <cell r="D32" t="str">
            <v>30 PIECES  qty=30 (30)</v>
          </cell>
          <cell r="R32" t="str">
            <v>Brazil (BRA)</v>
          </cell>
          <cell r="AQ32" t="str">
            <v>420 thread count</v>
          </cell>
          <cell r="AR32" t="str">
            <v>100% Viscose</v>
          </cell>
        </row>
        <row r="33">
          <cell r="B33" t="str">
            <v>32 PIECES  qty=32 (32)</v>
          </cell>
          <cell r="D33" t="str">
            <v>32 PIECES  qty=32 (32)</v>
          </cell>
          <cell r="R33" t="str">
            <v>British Indian Ocean Terr (IOT)</v>
          </cell>
          <cell r="AQ33" t="str">
            <v>430 thread count</v>
          </cell>
          <cell r="AR33" t="str">
            <v>100% Woven cotton</v>
          </cell>
        </row>
        <row r="34">
          <cell r="B34" t="str">
            <v>33 PIECES  qty=33 (33)</v>
          </cell>
          <cell r="D34" t="str">
            <v>33 PIECES  qty=33 (33)</v>
          </cell>
          <cell r="R34" t="str">
            <v>Brunei Darussalam (BRN)</v>
          </cell>
          <cell r="AQ34" t="str">
            <v>440 thread count</v>
          </cell>
          <cell r="AR34" t="str">
            <v>50% Cotton/50% Polyester</v>
          </cell>
        </row>
        <row r="35">
          <cell r="B35" t="str">
            <v>36 PIECES  qty=36 (36)</v>
          </cell>
          <cell r="D35" t="str">
            <v>36 PIECES  qty=36 (36)</v>
          </cell>
          <cell r="R35" t="str">
            <v>Bulgaria (BGR)</v>
          </cell>
          <cell r="AQ35" t="str">
            <v>450 thread count</v>
          </cell>
          <cell r="AR35" t="str">
            <v>55% Cotton/45% Polyester</v>
          </cell>
        </row>
        <row r="36">
          <cell r="B36" t="str">
            <v>45 PIECES  qty=45 (45)</v>
          </cell>
          <cell r="D36" t="str">
            <v>48 PCS  qty=48 (48)</v>
          </cell>
          <cell r="R36" t="str">
            <v>Burkina Faso (BFA)</v>
          </cell>
          <cell r="AQ36" t="str">
            <v>460 thread count</v>
          </cell>
          <cell r="AR36" t="str">
            <v>55% Linen/45% Cotton</v>
          </cell>
        </row>
        <row r="37">
          <cell r="B37" t="str">
            <v>48 PCS  qty=48 (48)</v>
          </cell>
          <cell r="D37" t="str">
            <v>50 PIECES  qty=50 (50)</v>
          </cell>
          <cell r="R37" t="str">
            <v>Burundi (BDI)</v>
          </cell>
          <cell r="AQ37" t="str">
            <v>470 thread count</v>
          </cell>
          <cell r="AR37" t="str">
            <v>60% Cotton/40% Bamboo</v>
          </cell>
        </row>
        <row r="38">
          <cell r="B38" t="str">
            <v>50 PIECES  qty=50 (50)</v>
          </cell>
          <cell r="D38" t="str">
            <v>52 PIECES  qty=52 (52)</v>
          </cell>
          <cell r="R38" t="str">
            <v>Cambodia (KHM)</v>
          </cell>
          <cell r="AQ38" t="str">
            <v>480 thread count</v>
          </cell>
          <cell r="AR38" t="str">
            <v>60% Cotton/40% Modal</v>
          </cell>
        </row>
        <row r="39">
          <cell r="B39" t="str">
            <v>52 PIECES  qty=52 (52)</v>
          </cell>
          <cell r="D39" t="str">
            <v>54  qty=54 (54)</v>
          </cell>
          <cell r="R39" t="str">
            <v>Cameroon (CMR)</v>
          </cell>
          <cell r="AQ39" t="str">
            <v>490 thread count</v>
          </cell>
          <cell r="AR39" t="str">
            <v>60% Cotton/40% Polyester</v>
          </cell>
        </row>
        <row r="40">
          <cell r="B40" t="str">
            <v>54  qty=54 (54)</v>
          </cell>
          <cell r="D40" t="str">
            <v>56 PIECES  qty=56 (56)</v>
          </cell>
          <cell r="R40" t="str">
            <v>Canada (CAN)</v>
          </cell>
          <cell r="AQ40" t="str">
            <v>500 thread count</v>
          </cell>
          <cell r="AR40" t="str">
            <v>60% Polyester/40% Cotton</v>
          </cell>
        </row>
        <row r="41">
          <cell r="B41" t="str">
            <v>56 PIECES  qty=56 (56)</v>
          </cell>
          <cell r="D41" t="str">
            <v>60 PIECES  qty=60 (60)</v>
          </cell>
          <cell r="R41" t="str">
            <v>Cape Verde (CPV)</v>
          </cell>
          <cell r="AQ41" t="str">
            <v>510 thread count</v>
          </cell>
          <cell r="AR41" t="str">
            <v>65% cotton/35% modal</v>
          </cell>
        </row>
        <row r="42">
          <cell r="B42" t="str">
            <v>60 PIECES  qty=60 (60)</v>
          </cell>
          <cell r="D42" t="str">
            <v>64 PIECES  qty=64 (64)</v>
          </cell>
          <cell r="R42" t="str">
            <v>Cayman Islands (CYM)</v>
          </cell>
          <cell r="AQ42" t="str">
            <v>520 thread count</v>
          </cell>
          <cell r="AR42" t="str">
            <v>65% Cotton/35% Polyester</v>
          </cell>
        </row>
        <row r="43">
          <cell r="B43" t="str">
            <v>64 PIECES  qty=64 (64)</v>
          </cell>
          <cell r="D43" t="str">
            <v>72 PC ASST  qty=72 (72)</v>
          </cell>
          <cell r="R43" t="str">
            <v>Central African Republic (CAF)</v>
          </cell>
          <cell r="AQ43" t="str">
            <v>530 thread count</v>
          </cell>
          <cell r="AR43" t="str">
            <v>65% Polyester/35% Cotton</v>
          </cell>
        </row>
        <row r="44">
          <cell r="B44" t="str">
            <v>72 PC ASST  qty=72 (72)</v>
          </cell>
          <cell r="D44" t="str">
            <v>78 PIECES  qty=78 (78)</v>
          </cell>
          <cell r="R44" t="str">
            <v>Chad (TCD)</v>
          </cell>
          <cell r="AQ44" t="str">
            <v>540 thread count</v>
          </cell>
          <cell r="AR44" t="str">
            <v>70% Cotton/30% Bamboo</v>
          </cell>
        </row>
        <row r="45">
          <cell r="B45" t="str">
            <v>78 PIECES  qty=78 (78)</v>
          </cell>
          <cell r="D45" t="str">
            <v>79 PIECES  qty=79 (79)</v>
          </cell>
          <cell r="R45" t="str">
            <v>Chile (CHL)</v>
          </cell>
          <cell r="AQ45" t="str">
            <v>550 thread count</v>
          </cell>
          <cell r="AR45" t="str">
            <v>70% Cotton/30% Polyester</v>
          </cell>
        </row>
        <row r="46">
          <cell r="B46" t="str">
            <v>79 PIECES  qty=79 (79)</v>
          </cell>
          <cell r="D46" t="str">
            <v>84PC  qty=84 (84)</v>
          </cell>
          <cell r="R46" t="str">
            <v>China (CHN)</v>
          </cell>
          <cell r="AQ46" t="str">
            <v>560 thread count</v>
          </cell>
          <cell r="AR46" t="str">
            <v>75% Cotton/25% Polyester</v>
          </cell>
        </row>
        <row r="47">
          <cell r="B47" t="str">
            <v>80 PIECES  qty=80 (80)</v>
          </cell>
          <cell r="D47" t="str">
            <v>88 PIECES  qty=88 (88)</v>
          </cell>
          <cell r="R47" t="str">
            <v>Christmas Island (CXR)</v>
          </cell>
          <cell r="AQ47" t="str">
            <v>570 thread count</v>
          </cell>
          <cell r="AR47" t="str">
            <v>75% Polyester/25% Rayon</v>
          </cell>
        </row>
        <row r="48">
          <cell r="B48" t="str">
            <v>84 PC  qty=84 (84)</v>
          </cell>
          <cell r="D48" t="str">
            <v>96 PC ASST  qty=96 (96)</v>
          </cell>
          <cell r="R48" t="str">
            <v>Cocos (Keeling) Islands (CCK)</v>
          </cell>
          <cell r="AQ48" t="str">
            <v>580 thread count</v>
          </cell>
          <cell r="AR48" t="str">
            <v>75% Silk/25% Polyester</v>
          </cell>
        </row>
        <row r="49">
          <cell r="B49" t="str">
            <v>88 PIECES  qty=88 (88)</v>
          </cell>
          <cell r="D49" t="str">
            <v>HUNDRED  qty=100 (100)</v>
          </cell>
          <cell r="R49" t="str">
            <v>Colombia (COL)</v>
          </cell>
          <cell r="AQ49" t="str">
            <v>590 thread count</v>
          </cell>
          <cell r="AR49" t="str">
            <v>70% Silk/30% Polyester</v>
          </cell>
        </row>
        <row r="50">
          <cell r="B50" t="str">
            <v>96 PC ASST  qty=96 (96)</v>
          </cell>
          <cell r="D50" t="str">
            <v>120 PIECES  qty=120 (120)</v>
          </cell>
          <cell r="R50" t="str">
            <v>Comoros (COM)</v>
          </cell>
          <cell r="AQ50" t="str">
            <v>600 thread count</v>
          </cell>
          <cell r="AR50" t="str">
            <v>65% Silk/35% Polyester</v>
          </cell>
        </row>
        <row r="51">
          <cell r="B51" t="str">
            <v>HUNDRED  qty=100 (100)</v>
          </cell>
          <cell r="D51" t="str">
            <v>192 PCS  qty=192 (192)</v>
          </cell>
          <cell r="R51" t="str">
            <v>Congo (COG)</v>
          </cell>
          <cell r="AQ51" t="str">
            <v>610 thread count</v>
          </cell>
          <cell r="AR51" t="str">
            <v>80% Cotton/20% Polyester</v>
          </cell>
        </row>
        <row r="52">
          <cell r="B52" t="str">
            <v>120 PIECES  qty=120 (120)</v>
          </cell>
          <cell r="D52" t="str">
            <v>204 PC ASST  qty=204 (204)</v>
          </cell>
          <cell r="R52" t="str">
            <v>Congo, The Democratic Rep (COD)</v>
          </cell>
          <cell r="AQ52" t="str">
            <v>620 thread count</v>
          </cell>
          <cell r="AR52" t="str">
            <v>80% Polyester/20% Nylon</v>
          </cell>
        </row>
        <row r="53">
          <cell r="B53" t="str">
            <v>192 PCS  qty=192 (192)</v>
          </cell>
          <cell r="D53" t="str">
            <v>504PC  qty=504 (504)</v>
          </cell>
          <cell r="R53" t="str">
            <v>Cook Islands (COK)</v>
          </cell>
          <cell r="AQ53" t="str">
            <v>630 thread count</v>
          </cell>
          <cell r="AR53" t="str">
            <v>85% Cotton/15% Polyester</v>
          </cell>
        </row>
        <row r="54">
          <cell r="B54" t="str">
            <v>204 PC ASST  qty=204 (204)</v>
          </cell>
          <cell r="R54" t="str">
            <v>Costa Rica (CRI)</v>
          </cell>
          <cell r="AQ54" t="str">
            <v>640 thread count</v>
          </cell>
          <cell r="AR54" t="str">
            <v>85% Polyester/15% Nylon</v>
          </cell>
        </row>
        <row r="55">
          <cell r="B55" t="str">
            <v>504 PC  qty=504 (504)</v>
          </cell>
          <cell r="R55" t="str">
            <v>Cote D'ivoire (CIV)</v>
          </cell>
          <cell r="AQ55" t="str">
            <v>650 thread count</v>
          </cell>
          <cell r="AR55" t="str">
            <v>85% Rayon/15% Polyester</v>
          </cell>
        </row>
        <row r="56">
          <cell r="R56" t="str">
            <v>Croatia (HRV)</v>
          </cell>
          <cell r="AQ56" t="str">
            <v>660 thread count</v>
          </cell>
          <cell r="AR56" t="str">
            <v>90% Cotton/10% Polyester</v>
          </cell>
        </row>
        <row r="57">
          <cell r="R57" t="str">
            <v>Cuba (CUB)</v>
          </cell>
          <cell r="AQ57" t="str">
            <v>670 thread count</v>
          </cell>
          <cell r="AR57" t="str">
            <v>90% Polyester/10% Nylon</v>
          </cell>
        </row>
        <row r="58">
          <cell r="R58" t="str">
            <v>Cyprus (CYP)</v>
          </cell>
          <cell r="AQ58" t="str">
            <v>680 thread count</v>
          </cell>
          <cell r="AR58" t="str">
            <v>95% Cotton/5% Polyester</v>
          </cell>
        </row>
        <row r="59">
          <cell r="R59" t="str">
            <v>Czech Republic (CZE)</v>
          </cell>
          <cell r="AQ59" t="str">
            <v>690 thread count</v>
          </cell>
          <cell r="AR59" t="str">
            <v>95% Viscose/15% Nylon</v>
          </cell>
        </row>
        <row r="60">
          <cell r="R60" t="str">
            <v>Denmark (DNK)</v>
          </cell>
          <cell r="AQ60" t="str">
            <v>700 thread count</v>
          </cell>
          <cell r="AR60" t="str">
            <v>Cotton/linen blend</v>
          </cell>
        </row>
        <row r="61">
          <cell r="R61" t="str">
            <v>Djibouti (DJI)</v>
          </cell>
          <cell r="AQ61" t="str">
            <v>710 thread count</v>
          </cell>
          <cell r="AR61" t="str">
            <v>Cotton/poly blend</v>
          </cell>
        </row>
        <row r="62">
          <cell r="R62" t="str">
            <v>Dominica (DMA)</v>
          </cell>
          <cell r="AQ62" t="str">
            <v>720 thread count</v>
          </cell>
          <cell r="AR62" t="str">
            <v>Cotton/rayon blend</v>
          </cell>
        </row>
        <row r="63">
          <cell r="R63" t="str">
            <v>Dominican Republic (DOM)</v>
          </cell>
          <cell r="AQ63" t="str">
            <v>730 thread count</v>
          </cell>
          <cell r="AR63" t="str">
            <v>Flannel</v>
          </cell>
        </row>
        <row r="64">
          <cell r="R64" t="str">
            <v>Ecuador (ECU)</v>
          </cell>
          <cell r="AQ64" t="str">
            <v>740 thread count</v>
          </cell>
          <cell r="AR64" t="str">
            <v>Fleece</v>
          </cell>
        </row>
        <row r="65">
          <cell r="R65" t="str">
            <v>Egypt (EGY)</v>
          </cell>
          <cell r="AQ65" t="str">
            <v>750 thread count</v>
          </cell>
          <cell r="AR65" t="str">
            <v>Heavyweight Flannel</v>
          </cell>
        </row>
        <row r="66">
          <cell r="R66" t="str">
            <v>El Salvador (SLV)</v>
          </cell>
          <cell r="AQ66" t="str">
            <v>760 thread count</v>
          </cell>
          <cell r="AR66" t="str">
            <v>Linen</v>
          </cell>
        </row>
        <row r="67">
          <cell r="R67" t="str">
            <v>Equatorial Guinea (GNQ)</v>
          </cell>
          <cell r="AQ67" t="str">
            <v>770 thread count</v>
          </cell>
          <cell r="AR67" t="str">
            <v>Linen/Cotton blend</v>
          </cell>
        </row>
        <row r="68">
          <cell r="R68" t="str">
            <v>Eritrea (ERI)</v>
          </cell>
          <cell r="AQ68" t="str">
            <v>780 thread count</v>
          </cell>
          <cell r="AR68" t="str">
            <v>Micro fiber</v>
          </cell>
        </row>
        <row r="69">
          <cell r="R69" t="str">
            <v>Estonia (EST)</v>
          </cell>
          <cell r="AQ69" t="str">
            <v>790 thread count</v>
          </cell>
          <cell r="AR69" t="str">
            <v>Micro fleece</v>
          </cell>
        </row>
        <row r="70">
          <cell r="R70" t="str">
            <v>Ethiopia (ETH)</v>
          </cell>
          <cell r="AQ70" t="str">
            <v>800 thread count</v>
          </cell>
          <cell r="AR70" t="str">
            <v>Poly/Rayon blend</v>
          </cell>
        </row>
        <row r="71">
          <cell r="R71" t="str">
            <v>Falkland Islands (Malvina (FLK)</v>
          </cell>
          <cell r="AQ71" t="str">
            <v>900 thread count</v>
          </cell>
          <cell r="AR71" t="str">
            <v>Silk Rich</v>
          </cell>
        </row>
        <row r="72">
          <cell r="R72" t="str">
            <v>Faroe Islands (FRO)</v>
          </cell>
          <cell r="AQ72" t="str">
            <v>1000 thread count</v>
          </cell>
          <cell r="AR72" t="str">
            <v>Silk/Polyester blend</v>
          </cell>
        </row>
        <row r="73">
          <cell r="R73" t="str">
            <v>Fiji (FJI)</v>
          </cell>
          <cell r="AR73" t="str">
            <v>Wool</v>
          </cell>
        </row>
        <row r="74">
          <cell r="R74" t="str">
            <v>Finland (FIN)</v>
          </cell>
          <cell r="AR74" t="str">
            <v>Flexible 3D mesh</v>
          </cell>
        </row>
        <row r="75">
          <cell r="R75" t="str">
            <v>France (FRA)</v>
          </cell>
          <cell r="AR75" t="str">
            <v>Polyester/cotton fabric</v>
          </cell>
        </row>
        <row r="76">
          <cell r="R76" t="str">
            <v>French Guiana (GUF)</v>
          </cell>
          <cell r="AR76" t="str">
            <v>Breathable 3D mesh fabric</v>
          </cell>
        </row>
        <row r="77">
          <cell r="R77" t="str">
            <v>French Polynesia (PYF)</v>
          </cell>
          <cell r="AR77" t="str">
            <v>400 thread cotton lining/hood</v>
          </cell>
        </row>
        <row r="78">
          <cell r="R78" t="str">
            <v>French Southern Territori (ATF)</v>
          </cell>
          <cell r="AR78" t="str">
            <v>Organic cotton lining/hood</v>
          </cell>
        </row>
        <row r="79">
          <cell r="R79" t="str">
            <v>Gabon (GAB)</v>
          </cell>
          <cell r="AR79" t="str">
            <v>Made of soft sueded fabric</v>
          </cell>
        </row>
        <row r="80">
          <cell r="R80" t="str">
            <v>Gambia (GMB)</v>
          </cell>
          <cell r="AR80" t="str">
            <v>Damask cloth cover</v>
          </cell>
        </row>
        <row r="81">
          <cell r="R81" t="str">
            <v>Georgia (GEO)</v>
          </cell>
          <cell r="AR81" t="str">
            <v>Vinyl cover</v>
          </cell>
        </row>
        <row r="82">
          <cell r="R82" t="str">
            <v>Germany (DEU)</v>
          </cell>
          <cell r="AR82" t="str">
            <v>Nylon cover</v>
          </cell>
        </row>
        <row r="83">
          <cell r="R83" t="str">
            <v>Ghana (GHA)</v>
          </cell>
          <cell r="AR83" t="str">
            <v>Vinyl/damask sides</v>
          </cell>
        </row>
        <row r="84">
          <cell r="R84" t="str">
            <v>Gibraltar (GIB)</v>
          </cell>
          <cell r="AR84" t="str">
            <v>Organic cotton cover</v>
          </cell>
        </row>
        <row r="85">
          <cell r="R85" t="str">
            <v>Greece (GRC)</v>
          </cell>
        </row>
        <row r="86">
          <cell r="R86" t="str">
            <v>Greenland (GRL)</v>
          </cell>
        </row>
        <row r="87">
          <cell r="R87" t="str">
            <v>Grenada (GRD)</v>
          </cell>
        </row>
        <row r="88">
          <cell r="R88" t="str">
            <v>Guadeloupe (GLP)</v>
          </cell>
        </row>
        <row r="89">
          <cell r="R89" t="str">
            <v>Guam (GUM)</v>
          </cell>
        </row>
        <row r="90">
          <cell r="R90" t="str">
            <v>Guatemala (GTM)</v>
          </cell>
        </row>
        <row r="91">
          <cell r="R91" t="str">
            <v>Guernsey (GGY)</v>
          </cell>
        </row>
        <row r="92">
          <cell r="R92" t="str">
            <v>Guinea-Bissau (GNB)</v>
          </cell>
        </row>
        <row r="93">
          <cell r="R93" t="str">
            <v>Guinea (GIN)</v>
          </cell>
        </row>
        <row r="94">
          <cell r="R94" t="str">
            <v>Guyana (GUY)</v>
          </cell>
        </row>
        <row r="95">
          <cell r="R95" t="str">
            <v>Haiti (HTI)</v>
          </cell>
        </row>
        <row r="96">
          <cell r="R96" t="str">
            <v>Heard Island &amp; Mcdonald I (HMD)</v>
          </cell>
        </row>
        <row r="97">
          <cell r="R97" t="str">
            <v>Holy See (Vatican City St (VAT)</v>
          </cell>
        </row>
        <row r="98">
          <cell r="R98" t="str">
            <v>Honduras (HND)</v>
          </cell>
        </row>
        <row r="99">
          <cell r="R99" t="str">
            <v>Hong Kong (HKG)</v>
          </cell>
        </row>
        <row r="100">
          <cell r="R100" t="str">
            <v>Hungary (HUN)</v>
          </cell>
        </row>
        <row r="101">
          <cell r="R101" t="str">
            <v>Iceland (ISL)</v>
          </cell>
        </row>
        <row r="102">
          <cell r="R102" t="str">
            <v>India (IND)</v>
          </cell>
        </row>
        <row r="103">
          <cell r="R103" t="str">
            <v>Indonesia (IDN)</v>
          </cell>
        </row>
        <row r="104">
          <cell r="R104" t="str">
            <v>Iran, Islamic Republic Of (IRN)</v>
          </cell>
        </row>
        <row r="105">
          <cell r="R105" t="str">
            <v>Iraq (IRQ)</v>
          </cell>
        </row>
        <row r="106">
          <cell r="R106" t="str">
            <v>Ireland (IRL)</v>
          </cell>
        </row>
        <row r="107">
          <cell r="R107" t="str">
            <v>Isle Of Man (IMN)</v>
          </cell>
        </row>
        <row r="108">
          <cell r="R108" t="str">
            <v>Israel (ISR)</v>
          </cell>
        </row>
        <row r="109">
          <cell r="R109" t="str">
            <v>Italy (ITA)</v>
          </cell>
        </row>
        <row r="110">
          <cell r="R110" t="str">
            <v>Jamaica (JAM)</v>
          </cell>
        </row>
        <row r="111">
          <cell r="R111" t="str">
            <v>Japan (JPN)</v>
          </cell>
        </row>
        <row r="112">
          <cell r="R112" t="str">
            <v>Jersey (JEY)</v>
          </cell>
        </row>
        <row r="113">
          <cell r="R113" t="str">
            <v>Jordan (JOR)</v>
          </cell>
        </row>
        <row r="114">
          <cell r="R114" t="str">
            <v>Kazakhstan (KAZ)</v>
          </cell>
        </row>
        <row r="115">
          <cell r="R115" t="str">
            <v>Kenya (KEN)</v>
          </cell>
        </row>
        <row r="116">
          <cell r="R116" t="str">
            <v>Kiribati (KIR)</v>
          </cell>
        </row>
        <row r="117">
          <cell r="R117" t="str">
            <v>Korea, Democratic People' (PRK)</v>
          </cell>
        </row>
        <row r="118">
          <cell r="R118" t="str">
            <v>Korea, Republic Of (KOR)</v>
          </cell>
        </row>
        <row r="119">
          <cell r="R119" t="str">
            <v>Kuwait (KWT)</v>
          </cell>
        </row>
        <row r="120">
          <cell r="R120" t="str">
            <v>Kyrgyzstan (KGZ)</v>
          </cell>
        </row>
        <row r="121">
          <cell r="R121" t="str">
            <v>Lao People's Democratic R (LAO)</v>
          </cell>
        </row>
        <row r="122">
          <cell r="R122" t="str">
            <v>Latvia (LVA)</v>
          </cell>
        </row>
        <row r="123">
          <cell r="R123" t="str">
            <v>Lebanon (LBN)</v>
          </cell>
        </row>
        <row r="124">
          <cell r="R124" t="str">
            <v>Lesotho (LSO)</v>
          </cell>
        </row>
        <row r="125">
          <cell r="R125" t="str">
            <v>Liberia (LBR)</v>
          </cell>
        </row>
        <row r="126">
          <cell r="R126" t="str">
            <v>Libyan Arab Jamahiriya (LBY)</v>
          </cell>
        </row>
        <row r="127">
          <cell r="R127" t="str">
            <v>Liechtenstein (LIE)</v>
          </cell>
        </row>
        <row r="128">
          <cell r="R128" t="str">
            <v>Lithuania (LTU)</v>
          </cell>
        </row>
        <row r="129">
          <cell r="R129" t="str">
            <v>Luxembourg (LUX)</v>
          </cell>
        </row>
        <row r="130">
          <cell r="R130" t="str">
            <v>Macau (MAC)</v>
          </cell>
        </row>
        <row r="131">
          <cell r="R131" t="str">
            <v>Macedonia, The Former Yug (MKD)</v>
          </cell>
        </row>
        <row r="132">
          <cell r="R132" t="str">
            <v>Madagascar (MDG)</v>
          </cell>
        </row>
        <row r="133">
          <cell r="R133" t="str">
            <v>Malawi (MWI)</v>
          </cell>
        </row>
        <row r="134">
          <cell r="R134" t="str">
            <v>Malaysia (MYS)</v>
          </cell>
        </row>
        <row r="135">
          <cell r="R135" t="str">
            <v>Maldives (MDV)</v>
          </cell>
        </row>
        <row r="136">
          <cell r="R136" t="str">
            <v>Mali (MLI)</v>
          </cell>
        </row>
        <row r="137">
          <cell r="R137" t="str">
            <v>Malta (MLT)</v>
          </cell>
        </row>
        <row r="138">
          <cell r="R138" t="str">
            <v>Marshall Islands (MHL)</v>
          </cell>
        </row>
        <row r="139">
          <cell r="R139" t="str">
            <v>Martinique (MTQ)</v>
          </cell>
        </row>
        <row r="140">
          <cell r="R140" t="str">
            <v>Mauritania (MRT)</v>
          </cell>
        </row>
        <row r="141">
          <cell r="R141" t="str">
            <v>Mauritius (MUS)</v>
          </cell>
        </row>
        <row r="142">
          <cell r="R142" t="str">
            <v>Mayotte (MYT)</v>
          </cell>
        </row>
        <row r="143">
          <cell r="R143" t="str">
            <v>Mexico (MEX)</v>
          </cell>
        </row>
        <row r="144">
          <cell r="R144" t="str">
            <v>Micronesia, Federated Sta (FSM)</v>
          </cell>
        </row>
        <row r="145">
          <cell r="R145" t="str">
            <v>Moldova, Republic Of (MDA)</v>
          </cell>
        </row>
        <row r="146">
          <cell r="R146" t="str">
            <v>Monaco (MCO)</v>
          </cell>
        </row>
        <row r="147">
          <cell r="R147" t="str">
            <v>Mongolia (MNG)</v>
          </cell>
        </row>
        <row r="148">
          <cell r="R148" t="str">
            <v>Montenegro (MNE)</v>
          </cell>
        </row>
        <row r="149">
          <cell r="R149" t="str">
            <v>Montserrat (MSR)</v>
          </cell>
        </row>
        <row r="150">
          <cell r="R150" t="str">
            <v>Morocco (MAR)</v>
          </cell>
        </row>
        <row r="151">
          <cell r="R151" t="str">
            <v>Mozambique (MOZ)</v>
          </cell>
        </row>
        <row r="152">
          <cell r="R152" t="str">
            <v>Myanmar (MMR)</v>
          </cell>
        </row>
        <row r="153">
          <cell r="R153" t="str">
            <v>Namibia (NAM)</v>
          </cell>
        </row>
        <row r="154">
          <cell r="R154" t="str">
            <v>Nauru (NRU)</v>
          </cell>
        </row>
        <row r="155">
          <cell r="R155" t="str">
            <v>Nepal (NPL)</v>
          </cell>
        </row>
        <row r="156">
          <cell r="R156" t="str">
            <v>Netherlands Antilles (ANT)</v>
          </cell>
        </row>
        <row r="157">
          <cell r="R157" t="str">
            <v>Netherlands (NLD)</v>
          </cell>
        </row>
        <row r="158">
          <cell r="R158" t="str">
            <v>New Caledonia (NCL)</v>
          </cell>
        </row>
        <row r="159">
          <cell r="R159" t="str">
            <v>New Zealand (NZL)</v>
          </cell>
        </row>
        <row r="160">
          <cell r="R160" t="str">
            <v>Nicaragua (NIC)</v>
          </cell>
        </row>
        <row r="161">
          <cell r="R161" t="str">
            <v>Niger (NER)</v>
          </cell>
        </row>
        <row r="162">
          <cell r="R162" t="str">
            <v>Nigeria (NGA)</v>
          </cell>
        </row>
        <row r="163">
          <cell r="R163" t="str">
            <v>Niue (NIU)</v>
          </cell>
        </row>
        <row r="164">
          <cell r="R164" t="str">
            <v>Norfolk Island (NFK)</v>
          </cell>
        </row>
        <row r="165">
          <cell r="R165" t="str">
            <v>Northern Mariana Islands (MNP)</v>
          </cell>
        </row>
        <row r="166">
          <cell r="R166" t="str">
            <v>Norway (NOR)</v>
          </cell>
        </row>
        <row r="167">
          <cell r="R167" t="str">
            <v>Oman (OMN)</v>
          </cell>
        </row>
        <row r="168">
          <cell r="R168" t="str">
            <v>Pakistan (PAK)</v>
          </cell>
        </row>
        <row r="169">
          <cell r="R169" t="str">
            <v>Palau (PLW)</v>
          </cell>
        </row>
        <row r="170">
          <cell r="R170" t="str">
            <v>Palestinian Territory, Oc (PSE)</v>
          </cell>
        </row>
        <row r="171">
          <cell r="R171" t="str">
            <v>Panama (PAN)</v>
          </cell>
        </row>
        <row r="172">
          <cell r="R172" t="str">
            <v>Papua New Guinea (PNG)</v>
          </cell>
        </row>
        <row r="173">
          <cell r="R173" t="str">
            <v>Paraguay (PRY)</v>
          </cell>
        </row>
        <row r="174">
          <cell r="R174" t="str">
            <v>Peru (PER)</v>
          </cell>
        </row>
        <row r="175">
          <cell r="R175" t="str">
            <v>Philippines (PHL)</v>
          </cell>
        </row>
        <row r="176">
          <cell r="R176" t="str">
            <v>Pitcairn (PCN)</v>
          </cell>
        </row>
        <row r="177">
          <cell r="R177" t="str">
            <v>Poland (POL)</v>
          </cell>
        </row>
        <row r="178">
          <cell r="R178" t="str">
            <v>Portugal (PRT)</v>
          </cell>
        </row>
        <row r="179">
          <cell r="R179" t="str">
            <v>Puerto Rico (PRI)</v>
          </cell>
        </row>
        <row r="180">
          <cell r="R180" t="str">
            <v>Qatar (QAT)</v>
          </cell>
        </row>
        <row r="181">
          <cell r="R181" t="str">
            <v>Reunion (REU)</v>
          </cell>
        </row>
        <row r="182">
          <cell r="R182" t="str">
            <v>Romania (ROU)</v>
          </cell>
        </row>
        <row r="183">
          <cell r="R183" t="str">
            <v>Russian Federation (RUS)</v>
          </cell>
        </row>
        <row r="184">
          <cell r="R184" t="str">
            <v>Rwanda (RWA)</v>
          </cell>
        </row>
        <row r="185">
          <cell r="R185" t="str">
            <v>Saint Helena (SHN)</v>
          </cell>
        </row>
        <row r="186">
          <cell r="R186" t="str">
            <v>Saint Kitts And Nevis (KNA)</v>
          </cell>
        </row>
        <row r="187">
          <cell r="R187" t="str">
            <v>Saint Lucia (LCA)</v>
          </cell>
        </row>
        <row r="188">
          <cell r="R188" t="str">
            <v>Saint Pierre And Miquelon (SPM)</v>
          </cell>
        </row>
        <row r="189">
          <cell r="R189" t="str">
            <v>Saint Vincent And The Gre (VCT)</v>
          </cell>
        </row>
        <row r="190">
          <cell r="R190" t="str">
            <v>Samoa (WSM)</v>
          </cell>
        </row>
        <row r="191">
          <cell r="R191" t="str">
            <v>San Marino (SMR)</v>
          </cell>
        </row>
        <row r="192">
          <cell r="R192" t="str">
            <v>Sao Tome And Principe (STP)</v>
          </cell>
        </row>
        <row r="193">
          <cell r="R193" t="str">
            <v>Saudi Arabia (SAU)</v>
          </cell>
        </row>
        <row r="194">
          <cell r="R194" t="str">
            <v>Senegal (SEN)</v>
          </cell>
        </row>
        <row r="195">
          <cell r="R195" t="str">
            <v>Serbia (SRB)</v>
          </cell>
        </row>
        <row r="196">
          <cell r="R196" t="str">
            <v>Seychelles (SYC)</v>
          </cell>
        </row>
        <row r="197">
          <cell r="R197" t="str">
            <v>Sierra Leone (SLE)</v>
          </cell>
        </row>
        <row r="198">
          <cell r="R198" t="str">
            <v>Singapore (SGP)</v>
          </cell>
        </row>
        <row r="199">
          <cell r="R199" t="str">
            <v>Slovakia (SVK)</v>
          </cell>
        </row>
        <row r="200">
          <cell r="R200" t="str">
            <v>Slovenia (SVN)</v>
          </cell>
        </row>
        <row r="201">
          <cell r="R201" t="str">
            <v>Solomon Islands (SLB)</v>
          </cell>
        </row>
        <row r="202">
          <cell r="R202" t="str">
            <v>Somalia (SOM)</v>
          </cell>
        </row>
        <row r="203">
          <cell r="R203" t="str">
            <v>South Africa (ZAF)</v>
          </cell>
        </row>
        <row r="204">
          <cell r="R204" t="str">
            <v>South Georgia And The Sou (SGS)</v>
          </cell>
        </row>
        <row r="205">
          <cell r="R205" t="str">
            <v>Spain (ESP)</v>
          </cell>
        </row>
        <row r="206">
          <cell r="R206" t="str">
            <v>Sri Lanka (LKA)</v>
          </cell>
        </row>
        <row r="207">
          <cell r="R207" t="str">
            <v>Sudan (SDN)</v>
          </cell>
        </row>
        <row r="208">
          <cell r="R208" t="str">
            <v>Suriname (SUR)</v>
          </cell>
        </row>
        <row r="209">
          <cell r="R209" t="str">
            <v>Svalbard And Jan Mayen Is (SJM)</v>
          </cell>
        </row>
        <row r="210">
          <cell r="R210" t="str">
            <v>Swaziland (SWZ)</v>
          </cell>
        </row>
        <row r="211">
          <cell r="R211" t="str">
            <v>Sweden (SWE)</v>
          </cell>
        </row>
        <row r="212">
          <cell r="R212" t="str">
            <v>Switzerland (CHE)</v>
          </cell>
        </row>
        <row r="213">
          <cell r="R213" t="str">
            <v>Syrian Arab Republic (SYR)</v>
          </cell>
        </row>
        <row r="214">
          <cell r="R214" t="str">
            <v>Taiwan, Province Of China (TWN)</v>
          </cell>
        </row>
        <row r="215">
          <cell r="R215" t="str">
            <v>Tajikistan (TJK)</v>
          </cell>
        </row>
        <row r="216">
          <cell r="R216" t="str">
            <v>Tanzania, United Republic (TZA)</v>
          </cell>
        </row>
        <row r="217">
          <cell r="R217" t="str">
            <v>Thailand (THA)</v>
          </cell>
        </row>
        <row r="218">
          <cell r="R218" t="str">
            <v>Timor-Leste (TLS)</v>
          </cell>
        </row>
        <row r="219">
          <cell r="R219" t="str">
            <v>Togo (TGO)</v>
          </cell>
        </row>
        <row r="220">
          <cell r="R220" t="str">
            <v>Tokelau (TKL)</v>
          </cell>
        </row>
        <row r="221">
          <cell r="R221" t="str">
            <v>Tonga (TON)</v>
          </cell>
        </row>
        <row r="222">
          <cell r="R222" t="str">
            <v>Trinidad And Tobago (TTO)</v>
          </cell>
        </row>
        <row r="223">
          <cell r="R223" t="str">
            <v>Tunisia (TUN)</v>
          </cell>
        </row>
        <row r="224">
          <cell r="R224" t="str">
            <v>Turkey (TUR)</v>
          </cell>
        </row>
        <row r="225">
          <cell r="R225" t="str">
            <v>Turkmenistan (TKM)</v>
          </cell>
        </row>
        <row r="226">
          <cell r="R226" t="str">
            <v>Turks And Caicos Islands (TCA)</v>
          </cell>
        </row>
        <row r="227">
          <cell r="R227" t="str">
            <v>Tuvalu (TUV)</v>
          </cell>
        </row>
        <row r="228">
          <cell r="R228" t="str">
            <v>Uganda (UGA)</v>
          </cell>
        </row>
        <row r="229">
          <cell r="R229" t="str">
            <v>Ukraine (UKR)</v>
          </cell>
        </row>
        <row r="230">
          <cell r="R230" t="str">
            <v>United Arab Emirates (ARE)</v>
          </cell>
        </row>
        <row r="231">
          <cell r="R231" t="str">
            <v>United Kingdom (GBR)</v>
          </cell>
        </row>
        <row r="232">
          <cell r="R232" t="str">
            <v>United States Minor Outly (UMI)</v>
          </cell>
        </row>
        <row r="233">
          <cell r="R233" t="str">
            <v>United States (USA)</v>
          </cell>
        </row>
        <row r="234">
          <cell r="R234" t="str">
            <v>Uruguay (URY)</v>
          </cell>
        </row>
        <row r="235">
          <cell r="R235" t="str">
            <v>Uzbekistan (UZB)</v>
          </cell>
        </row>
        <row r="236">
          <cell r="R236" t="str">
            <v>Vanuatu (VUT)</v>
          </cell>
        </row>
        <row r="237">
          <cell r="R237" t="str">
            <v>Venezuela (VEN)</v>
          </cell>
        </row>
        <row r="238">
          <cell r="R238" t="str">
            <v>Viet Nam (VNM)</v>
          </cell>
        </row>
        <row r="239">
          <cell r="R239" t="str">
            <v>Virgin Islands, British (VGB)</v>
          </cell>
        </row>
        <row r="240">
          <cell r="R240" t="str">
            <v>Virgin Islands, U.S. (VIR)</v>
          </cell>
        </row>
        <row r="241">
          <cell r="R241" t="str">
            <v>Wallis And Futuna (WLF)</v>
          </cell>
        </row>
        <row r="242">
          <cell r="R242" t="str">
            <v>Western Sahara (ESH)</v>
          </cell>
        </row>
        <row r="243">
          <cell r="R243" t="str">
            <v>Yemen (YEM)</v>
          </cell>
        </row>
        <row r="244">
          <cell r="R244" t="str">
            <v>Zambia (ZMB)</v>
          </cell>
        </row>
        <row r="245">
          <cell r="R245" t="str">
            <v>Zimbabwe (ZWE)</v>
          </cell>
        </row>
      </sheetData>
      <sheetData sheetId="2" refreshError="1"/>
      <sheetData sheetId="3">
        <row r="1">
          <cell r="D1" t="str">
            <v>CAN</v>
          </cell>
        </row>
        <row r="2">
          <cell r="D2" t="str">
            <v>MEX</v>
          </cell>
        </row>
        <row r="3">
          <cell r="D3" t="str">
            <v>USA</v>
          </cell>
        </row>
      </sheetData>
      <sheetData sheetId="4" refreshError="1"/>
      <sheetData sheetId="5" refreshError="1"/>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mple PO worksheet"/>
      <sheetName val="Attribute Assignment"/>
      <sheetName val="Lists"/>
    </sheetNames>
    <sheetDataSet>
      <sheetData sheetId="0"/>
      <sheetData sheetId="1"/>
      <sheetData sheetId="2" refreshError="1">
        <row r="7">
          <cell r="E7" t="str">
            <v>Basic</v>
          </cell>
          <cell r="F7" t="str">
            <v>Yes</v>
          </cell>
          <cell r="H7" t="str">
            <v>a</v>
          </cell>
          <cell r="I7" t="str">
            <v>d</v>
          </cell>
          <cell r="J7" t="str">
            <v>g</v>
          </cell>
          <cell r="L7" t="str">
            <v>m</v>
          </cell>
        </row>
        <row r="8">
          <cell r="E8" t="str">
            <v>Fash/ Seas.Basic</v>
          </cell>
          <cell r="F8" t="str">
            <v>No</v>
          </cell>
          <cell r="H8" t="str">
            <v>b</v>
          </cell>
          <cell r="I8" t="str">
            <v>e</v>
          </cell>
          <cell r="J8" t="str">
            <v>h</v>
          </cell>
          <cell r="L8" t="str">
            <v>n</v>
          </cell>
        </row>
        <row r="9">
          <cell r="E9" t="str">
            <v>Fashion</v>
          </cell>
          <cell r="H9" t="str">
            <v>c</v>
          </cell>
          <cell r="I9" t="str">
            <v>f</v>
          </cell>
          <cell r="J9" t="str">
            <v>i</v>
          </cell>
          <cell r="L9" t="str">
            <v>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mport Product Data Sheet"/>
      <sheetName val="2-Cost Breakdown"/>
      <sheetName val="3-Features &amp; Benefits"/>
      <sheetName val="4-Food"/>
      <sheetName val="IPDS Instructions"/>
      <sheetName val="RefData"/>
    </sheetNames>
    <sheetDataSet>
      <sheetData sheetId="0">
        <row r="1">
          <cell r="AR1" t="str">
            <v xml:space="preserve">•PDQ-6 RFP – 6" shelf PDQ w/reinforced Front Panel </v>
          </cell>
        </row>
        <row r="2">
          <cell r="U2">
            <v>23</v>
          </cell>
          <cell r="X2">
            <v>3</v>
          </cell>
          <cell r="AR2" t="str">
            <v>•PDQ-6 RFP+C – 6" shelf PDQ w/reinforced Front Panel + Cover</v>
          </cell>
        </row>
        <row r="3">
          <cell r="AR3" t="str">
            <v xml:space="preserve">•PDQ-12 RFP – 12" shelf PDQ w/reinforced Front Panel </v>
          </cell>
        </row>
        <row r="4">
          <cell r="AR4" t="str">
            <v>•PDQ-12 RFP+C – 12" shelf PDQ w/reinforced Front Panel  + Cover</v>
          </cell>
        </row>
        <row r="5">
          <cell r="AR5" t="str">
            <v xml:space="preserve">•PDQ-24 RFP – 24" shelf PDQ w/reinforced Front Panel </v>
          </cell>
        </row>
        <row r="6">
          <cell r="AR6" t="str">
            <v>•PDQ-24 RFP+C – 24" shelf PDQ w/reinforced Front Panel + Cover</v>
          </cell>
        </row>
        <row r="7">
          <cell r="AR7" t="str">
            <v>•PDQ RFP – OTHER SIZE shelf PDQ w/reinforced Front Panel - Please specify size in "Notes for Job Ticket" column shel</v>
          </cell>
        </row>
        <row r="8">
          <cell r="AR8" t="str">
            <v>•PDQ RFP+C – OTHER SIZE shelf PDQ w/reinforced Front Panel + Cover - Please specify size in "Notes for Job Ticket" column shel</v>
          </cell>
        </row>
        <row r="9">
          <cell r="AR9" t="str">
            <v xml:space="preserve">•PDQ-6 RFSP – 6" shelf PDQ w/reinforced Front and Side Panel </v>
          </cell>
        </row>
        <row r="10">
          <cell r="AR10" t="str">
            <v>•PDQ-6 RFSP+C – 6" shelf PDQ w/reinforced Front and Side Panel + Cover</v>
          </cell>
        </row>
        <row r="11">
          <cell r="AR11" t="str">
            <v xml:space="preserve">•PDQ-12 RFSP – 12" shelf PDQ w/reinforced Front and Side Panel </v>
          </cell>
        </row>
        <row r="12">
          <cell r="AR12" t="str">
            <v xml:space="preserve">•PDQ-12 RFSP+C – 12" shelf PDQ w/reinforced Front and Side Panel + Cover </v>
          </cell>
        </row>
        <row r="13">
          <cell r="AR13" t="str">
            <v xml:space="preserve">•PDQ-24 RFSP – 24" shelf PDQ w/reinforced Front and Side Panel </v>
          </cell>
        </row>
        <row r="14">
          <cell r="AR14" t="str">
            <v>•PDQ-24 RFSP+C – 24" shelf PDQ w/reinforced Front and Side Panel + Cover</v>
          </cell>
        </row>
        <row r="15">
          <cell r="AR15" t="str">
            <v>•PDQ RFSP – OTHER SIZE shelf PDQ w/reinforced Front and Side Panel - Please specify size in "Notes for Job Ticket" column shel</v>
          </cell>
        </row>
        <row r="16">
          <cell r="AR16" t="str">
            <v>•PDQ RFSP+C – OTHER SIZE shelf PDQ w/reinforced Front and Side Panel + Cover - Please specify size in "Notes for Job Ticket" column shel</v>
          </cell>
        </row>
        <row r="17">
          <cell r="AR17" t="str">
            <v xml:space="preserve">•PDQ-6 RHWFP – 6" shelf PDQ w/reinforced High Wall Front Panel </v>
          </cell>
        </row>
        <row r="18">
          <cell r="AR18" t="str">
            <v>•PDQ-6 RHWFP+C – 6" shelf PDQ w/reinforced High Wall Front Panel  + Cover</v>
          </cell>
        </row>
        <row r="19">
          <cell r="AR19" t="str">
            <v xml:space="preserve">•PDQ-12 RHWFP – 12" shelf PDQ w/reinforced High Wall Front Panel </v>
          </cell>
        </row>
        <row r="20">
          <cell r="AR20" t="str">
            <v>•PDQ-12 RHWFP+C – 12" shelf PDQ w/reinforced High Wall Front Panel  + Cover</v>
          </cell>
        </row>
        <row r="21">
          <cell r="AR21" t="str">
            <v>•PDQ-24 RHWFP – 24" shelf PDQ w/reinforced High Wall Front Panel</v>
          </cell>
        </row>
        <row r="22">
          <cell r="AR22" t="str">
            <v>•PDQ-24 RHWFP+C – 24" shelf PDQ w/reinforced High Wall Front Panel + Cover</v>
          </cell>
        </row>
        <row r="23">
          <cell r="AR23" t="str">
            <v>•PDQ RHWFP – OTHER SIZE shelf PDQ w/reinforced High Wall Front Panel - Please specify size in "Notes for Job Ticket" column shel</v>
          </cell>
        </row>
        <row r="24">
          <cell r="AR24" t="str">
            <v xml:space="preserve">•PDQ RHWFP+C – OTHER SIZE PDQ w/reinforced High Wall Front Panel  + Cover - Please specify size in "Notes for Job Ticket" column shelf </v>
          </cell>
        </row>
        <row r="26">
          <cell r="AR26" t="str">
            <v>yes</v>
          </cell>
        </row>
        <row r="27">
          <cell r="AR27" t="str">
            <v>no</v>
          </cell>
        </row>
        <row r="102">
          <cell r="L102" t="str">
            <v>•ABL–Acetate Box with Label</v>
          </cell>
          <cell r="N102" t="str">
            <v>AUTOMATICS</v>
          </cell>
        </row>
        <row r="103">
          <cell r="L103" t="str">
            <v>•ABNI–Acetate Box No Insert</v>
          </cell>
          <cell r="N103" t="str">
            <v>BBQ GRATES</v>
          </cell>
        </row>
        <row r="104">
          <cell r="L104" t="str">
            <v>•ACCB–Acetate Cover Color Box</v>
          </cell>
          <cell r="N104" t="str">
            <v>BEQUEST</v>
          </cell>
        </row>
        <row r="105">
          <cell r="L105" t="str">
            <v>•BB–Brown Box Line Art</v>
          </cell>
          <cell r="N105" t="str">
            <v>BIG LOTS PRIVATE LABEL</v>
          </cell>
        </row>
        <row r="106">
          <cell r="L106" t="str">
            <v>•BBCL–Brown Box with Color Label</v>
          </cell>
          <cell r="N106" t="str">
            <v>BRIDGEPORT JUVENILE</v>
          </cell>
        </row>
        <row r="107">
          <cell r="L107" t="str">
            <v>•BC–Blister or Backer Card</v>
          </cell>
          <cell r="N107" t="str">
            <v>BRIDGEPORT OFFICE</v>
          </cell>
        </row>
        <row r="108">
          <cell r="L108" t="str">
            <v>•BWL–Black and White Label</v>
          </cell>
          <cell r="N108" t="str">
            <v>CAMPLIFE</v>
          </cell>
        </row>
        <row r="109">
          <cell r="L109" t="str">
            <v>•BBL–Brown Box line art</v>
          </cell>
          <cell r="N109" t="str">
            <v>CLASSIC QUARTERS</v>
          </cell>
        </row>
        <row r="110">
          <cell r="L110" t="str">
            <v>•BWCL–Bulk with Color Label</v>
          </cell>
          <cell r="N110" t="str">
            <v>CLASSIC QUARTERS - CLOCKS &amp; FRAMES</v>
          </cell>
        </row>
        <row r="111">
          <cell r="L111" t="str">
            <v>•CB–Color Box</v>
          </cell>
          <cell r="N111" t="str">
            <v>CLIMATE KEEPER FANS</v>
          </cell>
        </row>
        <row r="112">
          <cell r="L112" t="str">
            <v>•CBW–Color Box with Window</v>
          </cell>
          <cell r="N112" t="str">
            <v>CLIMATE KEEPER HEATERS</v>
          </cell>
        </row>
        <row r="113">
          <cell r="L113" t="str">
            <v>•CLR–Color Label with Retail</v>
          </cell>
          <cell r="N113" t="str">
            <v>COMFEES</v>
          </cell>
        </row>
        <row r="114">
          <cell r="L114" t="str">
            <v>•CS–Clam Shell</v>
          </cell>
          <cell r="N114" t="str">
            <v>COUNTER COOK</v>
          </cell>
        </row>
        <row r="115">
          <cell r="L115" t="str">
            <v>•DBC–Double Blister Card</v>
          </cell>
          <cell r="N115" t="str">
            <v>DAKIN</v>
          </cell>
        </row>
        <row r="116">
          <cell r="L116" t="str">
            <v>•DCC–Die Cut Card</v>
          </cell>
          <cell r="N116" t="str">
            <v>DAKIN INFANT</v>
          </cell>
        </row>
        <row r="117">
          <cell r="L117" t="str">
            <v>•HC–Header Card</v>
          </cell>
          <cell r="N117" t="str">
            <v>DAKIN COMFORTS</v>
          </cell>
        </row>
        <row r="118">
          <cell r="L118" t="str">
            <v>•HT–Hang Tag</v>
          </cell>
          <cell r="N118" t="str">
            <v>DAKIN NATURALS</v>
          </cell>
        </row>
        <row r="119">
          <cell r="L119" t="str">
            <v>•I–Insert</v>
          </cell>
          <cell r="N119" t="str">
            <v>DAKIN PREMIER</v>
          </cell>
        </row>
        <row r="120">
          <cell r="L120" t="str">
            <v>•PARTSP-Partitioned Side Panel</v>
          </cell>
          <cell r="N120" t="str">
            <v>E SOURCE - MAGENTA</v>
          </cell>
        </row>
        <row r="121">
          <cell r="L121" t="str">
            <v>•PBH–Polybag with Header</v>
          </cell>
          <cell r="N121" t="str">
            <v>E SOURCE - BLUE</v>
          </cell>
        </row>
        <row r="122">
          <cell r="L122" t="str">
            <v>•PBI–Polybag with Insert</v>
          </cell>
          <cell r="N122" t="str">
            <v>FRESH FINDS</v>
          </cell>
        </row>
        <row r="123">
          <cell r="L123" t="str">
            <v>•PSH–Printed Sleeve with Header</v>
          </cell>
          <cell r="N123" t="str">
            <v>FRESH LIVING</v>
          </cell>
        </row>
        <row r="124">
          <cell r="L124" t="str">
            <v>•PSP-Pegged Side Panel</v>
          </cell>
          <cell r="N124" t="str">
            <v>GAME DAY GEAR</v>
          </cell>
        </row>
        <row r="125">
          <cell r="L125" t="str">
            <v>•SC–Slide Card</v>
          </cell>
          <cell r="N125" t="str">
            <v>GREAT GATHERINGS</v>
          </cell>
        </row>
        <row r="126">
          <cell r="L126" t="str">
            <v>•SWL–Shrink Wrap with Label</v>
          </cell>
          <cell r="N126" t="str">
            <v>GREAT GATHERINGS COOKWARE &amp; BAKEWARE</v>
          </cell>
        </row>
        <row r="127">
          <cell r="L127" t="str">
            <v>•SWPT–Shrink Wrap with Printed Tray</v>
          </cell>
          <cell r="N127" t="str">
            <v>GREAT GATHERINGS DINNERWARE</v>
          </cell>
        </row>
        <row r="128">
          <cell r="L128" t="str">
            <v>•TOC–Tie-On Card</v>
          </cell>
          <cell r="N128" t="str">
            <v>GREAT GATHERINGS SUMMERTIME</v>
          </cell>
        </row>
        <row r="129">
          <cell r="L129" t="str">
            <v>•WACC–Wraparound Color Card</v>
          </cell>
          <cell r="N129" t="str">
            <v>IT'S A KEEPER</v>
          </cell>
        </row>
        <row r="130">
          <cell r="L130" t="str">
            <v>•WACL–Wraparound Color Label</v>
          </cell>
          <cell r="N130" t="str">
            <v>LIVING COLORS</v>
          </cell>
        </row>
        <row r="131">
          <cell r="L131" t="str">
            <v>•WBCL–White Box with Color Label</v>
          </cell>
          <cell r="N131" t="str">
            <v>ONCE UPON A TIME</v>
          </cell>
        </row>
        <row r="132">
          <cell r="N132" t="str">
            <v>PEERLESS PET</v>
          </cell>
        </row>
        <row r="133">
          <cell r="N133" t="str">
            <v>PEERLESS PET HOLIDAY</v>
          </cell>
        </row>
        <row r="134">
          <cell r="N134" t="str">
            <v>READY SET ROOM</v>
          </cell>
        </row>
        <row r="135">
          <cell r="N135" t="str">
            <v>READY SET ROOM JUVENILE BOY</v>
          </cell>
        </row>
        <row r="136">
          <cell r="N136" t="str">
            <v>READY SET ROOM JUVENILE GIRL</v>
          </cell>
        </row>
        <row r="137">
          <cell r="N137" t="str">
            <v>RIVAL</v>
          </cell>
        </row>
        <row r="138">
          <cell r="N138" t="str">
            <v>SHOP BASICS</v>
          </cell>
        </row>
        <row r="139">
          <cell r="N139" t="str">
            <v>SOUNDBODY</v>
          </cell>
        </row>
        <row r="140">
          <cell r="N140" t="str">
            <v>STYLE ELEMENTS</v>
          </cell>
        </row>
        <row r="141">
          <cell r="N141" t="str">
            <v>VILLAGE GREEN</v>
          </cell>
        </row>
        <row r="142">
          <cell r="N142" t="str">
            <v>WESTMINSTER CLASSICS</v>
          </cell>
        </row>
        <row r="143">
          <cell r="N143" t="str">
            <v>WESTMINSTER CLASSICS PREMIER</v>
          </cell>
        </row>
        <row r="144">
          <cell r="N144" t="str">
            <v>WILSON &amp; FISHER</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 val="LIST"/>
      <sheetName val="Mapping"/>
      <sheetName val="Furniture_Protector"/>
      <sheetName val="Shower_Curtain"/>
      <sheetName val="Sheet_Pillowcase"/>
      <sheetName val="Blanket_Throw"/>
      <sheetName val="Bedding_Set"/>
      <sheetName val="Bedding_Accessories"/>
      <sheetName val="Bath_Rug"/>
      <sheetName val="Bath_Accessories"/>
      <sheetName val="a"/>
      <sheetName val="COO"/>
    </sheetNames>
    <sheetDataSet>
      <sheetData sheetId="0" refreshError="1">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refreshError="1"/>
      <sheetData sheetId="2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Quote Sheet"/>
      <sheetName val="Sheet2"/>
      <sheetName val="Sheet3"/>
    </sheetNames>
    <sheetDataSet>
      <sheetData sheetId="0">
        <row r="90">
          <cell r="A90" t="str">
            <v>SELECT A CATEGORY…</v>
          </cell>
          <cell r="B90" t="str">
            <v>SELECT THE FOB PORT…</v>
          </cell>
        </row>
        <row r="91">
          <cell r="A91" t="str">
            <v>CAT 1-CANDY / SNACKS - BUSINESS</v>
          </cell>
          <cell r="B91" t="str">
            <v>BELAWAN</v>
          </cell>
        </row>
        <row r="92">
          <cell r="A92" t="str">
            <v>CAT 2-HBA</v>
          </cell>
          <cell r="B92" t="str">
            <v>BUSAN</v>
          </cell>
        </row>
        <row r="93">
          <cell r="A93" t="str">
            <v>CAT 3-OFFICE SUPPLIES</v>
          </cell>
          <cell r="B93" t="str">
            <v>BELAWAN</v>
          </cell>
        </row>
        <row r="94">
          <cell r="A94" t="str">
            <v>CAT 4-BUSINESS PAPER GOODS</v>
          </cell>
          <cell r="B94" t="str">
            <v>CEBU</v>
          </cell>
        </row>
        <row r="95">
          <cell r="A95" t="str">
            <v>CAT 5-ELECTRONICS</v>
          </cell>
          <cell r="B95" t="str">
            <v>CHITTAGONG</v>
          </cell>
        </row>
        <row r="96">
          <cell r="A96" t="str">
            <v>CAT 6-IMAGING/MEDIA</v>
          </cell>
          <cell r="B96" t="str">
            <v>COCHIN</v>
          </cell>
        </row>
        <row r="97">
          <cell r="A97" t="str">
            <v>CAT 7-TOYS</v>
          </cell>
          <cell r="B97" t="str">
            <v>DALIAN</v>
          </cell>
        </row>
        <row r="98">
          <cell r="A98" t="str">
            <v>CAT 8-PET SUPPLIES</v>
          </cell>
          <cell r="B98" t="str">
            <v>FUZHOU</v>
          </cell>
        </row>
        <row r="99">
          <cell r="A99" t="str">
            <v>CAT 9-EXERCISE OUTDOOR ACTIVITIES</v>
          </cell>
          <cell r="B99" t="str">
            <v>HO CHI MINH CITY</v>
          </cell>
        </row>
        <row r="100">
          <cell r="A100" t="str">
            <v>CAT 10-POWER EQUIPMENT, TOOLS &amp; AUTO</v>
          </cell>
          <cell r="B100" t="str">
            <v>HONG KONG</v>
          </cell>
        </row>
        <row r="101">
          <cell r="A101" t="str">
            <v>CAT 11-HOME IMPROVEMENT</v>
          </cell>
          <cell r="B101" t="str">
            <v>JAKARTA</v>
          </cell>
        </row>
        <row r="102">
          <cell r="A102" t="str">
            <v>CAT 12-OUTDOOR LIVING</v>
          </cell>
          <cell r="B102" t="str">
            <v>JIANGMEN</v>
          </cell>
        </row>
        <row r="103">
          <cell r="A103" t="str">
            <v>CAT 13-LAUNDRY/HOME CARE</v>
          </cell>
          <cell r="B103" t="str">
            <v>KANDLA</v>
          </cell>
        </row>
        <row r="104">
          <cell r="A104" t="str">
            <v>CAT 14-HOUSEWARES</v>
          </cell>
          <cell r="B104" t="str">
            <v>KAOHSIUNG</v>
          </cell>
        </row>
        <row r="105">
          <cell r="A105" t="str">
            <v>CAT 15-KITCHEN ELECTRICS/LG APPL</v>
          </cell>
          <cell r="B105" t="str">
            <v>LAEM CHABANG</v>
          </cell>
        </row>
        <row r="106">
          <cell r="A106" t="str">
            <v>CAT 16-GRILLS &amp; GARDENING</v>
          </cell>
          <cell r="B106" t="str">
            <v>MUNDRA</v>
          </cell>
        </row>
        <row r="107">
          <cell r="A107" t="str">
            <v>CAT 17-FURNITURE</v>
          </cell>
          <cell r="B107" t="str">
            <v>NANJING</v>
          </cell>
        </row>
        <row r="108">
          <cell r="A108" t="str">
            <v>CAT 18-SEASONAL DÉCOR</v>
          </cell>
          <cell r="B108" t="str">
            <v>NHAVA SHEVA</v>
          </cell>
        </row>
        <row r="109">
          <cell r="A109" t="str">
            <v>CAT 19-WINE</v>
          </cell>
          <cell r="B109" t="str">
            <v>NINGBO</v>
          </cell>
        </row>
        <row r="110">
          <cell r="A110" t="str">
            <v>CAT 20-PORTABLE ELECTRONICS</v>
          </cell>
          <cell r="B110" t="str">
            <v>PIPAVAV</v>
          </cell>
        </row>
        <row r="111">
          <cell r="A111" t="str">
            <v>CAT 21-DOMESTICS</v>
          </cell>
          <cell r="B111" t="str">
            <v>PORT KLANG</v>
          </cell>
        </row>
        <row r="112">
          <cell r="A112" t="str">
            <v>CAT 22-CHILDRENS APPAREL</v>
          </cell>
          <cell r="B112" t="str">
            <v>PORT QASIM</v>
          </cell>
        </row>
        <row r="113">
          <cell r="A113" t="str">
            <v>CAT 23-MENS APPPAREL</v>
          </cell>
          <cell r="B113" t="str">
            <v>QINGDAO</v>
          </cell>
        </row>
        <row r="114">
          <cell r="A114" t="str">
            <v>CAT 27-PHARMACY</v>
          </cell>
          <cell r="B114" t="str">
            <v>SHANGHAI</v>
          </cell>
        </row>
        <row r="115">
          <cell r="A115" t="str">
            <v>CAT 28-SPIRITS</v>
          </cell>
          <cell r="B115" t="str">
            <v>SHUNDE</v>
          </cell>
        </row>
        <row r="116">
          <cell r="A116" t="str">
            <v>CAT 29-SOFTWARE</v>
          </cell>
          <cell r="B116" t="str">
            <v>TAICHUNG</v>
          </cell>
        </row>
        <row r="117">
          <cell r="A117" t="str">
            <v>CAT 31-OFFICE ELECTRONICS</v>
          </cell>
          <cell r="B117" t="str">
            <v>TAISHAN</v>
          </cell>
        </row>
        <row r="118">
          <cell r="A118" t="str">
            <v xml:space="preserve">CAT 32-OFFICE FURNITURE </v>
          </cell>
          <cell r="B118" t="str">
            <v>TUTICORIN</v>
          </cell>
        </row>
        <row r="119">
          <cell r="A119" t="str">
            <v>CAT 33-LADIES APPAREL</v>
          </cell>
          <cell r="B119" t="str">
            <v>XIAMEN</v>
          </cell>
        </row>
        <row r="120">
          <cell r="A120" t="str">
            <v>CAT 34-TEAM APAREL</v>
          </cell>
          <cell r="B120" t="str">
            <v>XINGANG</v>
          </cell>
        </row>
        <row r="121">
          <cell r="A121" t="str">
            <v>CAT 35-FUEL</v>
          </cell>
          <cell r="B121" t="str">
            <v>YANTIAN</v>
          </cell>
        </row>
        <row r="122">
          <cell r="A122" t="str">
            <v>CAT 36-BUSINESS AUTOMOTIVE</v>
          </cell>
          <cell r="B122" t="str">
            <v>ZHONGSHAN</v>
          </cell>
        </row>
        <row r="123">
          <cell r="A123" t="str">
            <v>CAT 37-FRESH POULTRY</v>
          </cell>
          <cell r="B123" t="str">
            <v>OTHER (SPECIFY BELOW)</v>
          </cell>
        </row>
        <row r="124">
          <cell r="A124" t="str">
            <v>CAT 38-DAIRY/COOLER</v>
          </cell>
        </row>
        <row r="125">
          <cell r="A125" t="str">
            <v>CAT 39-ICE CREAM</v>
          </cell>
        </row>
        <row r="126">
          <cell r="A126" t="str">
            <v>CAT 40-JUICE/WATER/SPORT</v>
          </cell>
        </row>
        <row r="127">
          <cell r="A127" t="str">
            <v>CAT 41-COFFEE/BREAKFAST/PASTA</v>
          </cell>
        </row>
        <row r="128">
          <cell r="A128" t="str">
            <v>CAT 42-REFRIGERATED PERISHABLES</v>
          </cell>
        </row>
        <row r="129">
          <cell r="A129" t="str">
            <v>CAT 43-OIL/RICE/FRUITS/VEGETABLES</v>
          </cell>
        </row>
        <row r="130">
          <cell r="A130" t="str">
            <v>CAT 44-FROZEN FOODS</v>
          </cell>
        </row>
        <row r="131">
          <cell r="A131" t="str">
            <v>CAT 45-TOBACCO</v>
          </cell>
        </row>
        <row r="132">
          <cell r="A132" t="str">
            <v>CAT 46-SIDES/CONDIMENTS</v>
          </cell>
        </row>
        <row r="133">
          <cell r="A133" t="str">
            <v>CAT 47-BABY CARE</v>
          </cell>
        </row>
        <row r="134">
          <cell r="A134" t="str">
            <v>CAT 48-BREAD/PASTRY</v>
          </cell>
        </row>
        <row r="135">
          <cell r="A135" t="str">
            <v>CAT 49-BAKING/SPICES</v>
          </cell>
        </row>
        <row r="136">
          <cell r="A136" t="str">
            <v>CAT 50-TIRES</v>
          </cell>
        </row>
        <row r="137">
          <cell r="A137" t="str">
            <v>CAT 51-SEASONAL FOOD</v>
          </cell>
        </row>
        <row r="138">
          <cell r="A138" t="str">
            <v>CAT 52-SOFT DRINKS</v>
          </cell>
        </row>
        <row r="139">
          <cell r="A139" t="str">
            <v>CAT 53-RESTAURANT SUPPLIES</v>
          </cell>
        </row>
        <row r="140">
          <cell r="A140" t="str">
            <v>CAT 54-PHARMACY OTC</v>
          </cell>
        </row>
        <row r="141">
          <cell r="A141" t="str">
            <v>CAT 55-BEER</v>
          </cell>
        </row>
        <row r="142">
          <cell r="A142" t="str">
            <v>CAT 56-PRODUCE</v>
          </cell>
        </row>
        <row r="143">
          <cell r="A143" t="str">
            <v>CAT 57-FLORAL</v>
          </cell>
        </row>
        <row r="144">
          <cell r="A144" t="str">
            <v>CAT 58- SNACKS</v>
          </cell>
        </row>
        <row r="145">
          <cell r="A145" t="str">
            <v>CAT 60-MATTRESSES</v>
          </cell>
        </row>
        <row r="146">
          <cell r="A146" t="str">
            <v>CAT 61-ELECTRONIC BATTERIES</v>
          </cell>
        </row>
        <row r="147">
          <cell r="A147" t="str">
            <v>CAT 62-VENDING MACHINES</v>
          </cell>
        </row>
        <row r="148">
          <cell r="A148" t="str">
            <v>CAT 63-ROADSHOWS</v>
          </cell>
        </row>
        <row r="149">
          <cell r="A149" t="str">
            <v>CAT 64-VIDEO GAMES</v>
          </cell>
        </row>
        <row r="150">
          <cell r="A150" t="str">
            <v>CAT 66-FINE JEWELRY</v>
          </cell>
        </row>
        <row r="151">
          <cell r="A151" t="str">
            <v>CAT 67-DIAMONDS</v>
          </cell>
        </row>
        <row r="152">
          <cell r="A152" t="str">
            <v>CAT 68-ACCESSORIES/WATCHES</v>
          </cell>
        </row>
        <row r="153">
          <cell r="A153" t="str">
            <v>CAT 69-PHONE/GIFT CARDS</v>
          </cell>
        </row>
        <row r="154">
          <cell r="A154" t="str">
            <v>CAT 70-BOOKS</v>
          </cell>
        </row>
        <row r="155">
          <cell r="A155" t="str">
            <v>CAT 71-CONNECTION CENTERS</v>
          </cell>
        </row>
        <row r="156">
          <cell r="A156" t="str">
            <v>CAT 72-HOME MEAL SOLUTIONS/ROTISSERIE</v>
          </cell>
        </row>
        <row r="157">
          <cell r="A157" t="str">
            <v>CAT 74 -PREPAID WIRELESS</v>
          </cell>
        </row>
        <row r="158">
          <cell r="A158" t="str">
            <v>CAT 76-FRESH MEAT</v>
          </cell>
        </row>
        <row r="159">
          <cell r="A159" t="str">
            <v>CAT 77-FRESH BAKERY</v>
          </cell>
        </row>
        <row r="160">
          <cell r="A160" t="str">
            <v>CAT 78-OPEN CATEGORY</v>
          </cell>
        </row>
        <row r="161">
          <cell r="A161" t="str">
            <v>CAT 79-CAFÉ</v>
          </cell>
        </row>
        <row r="162">
          <cell r="A162" t="str">
            <v>CAT 80-2 DAY PHOTO</v>
          </cell>
        </row>
        <row r="163">
          <cell r="A163" t="str">
            <v>CAT 83-WIRELESS LEASED</v>
          </cell>
        </row>
        <row r="164">
          <cell r="A164" t="str">
            <v>CAT 85-1 HOUR PHOTO</v>
          </cell>
        </row>
        <row r="165">
          <cell r="A165" t="str">
            <v>CAT 86-MUSIC/MOVIES</v>
          </cell>
        </row>
        <row r="166">
          <cell r="A166" t="str">
            <v>CAT 88-OPTICAL</v>
          </cell>
        </row>
        <row r="167">
          <cell r="A167" t="str">
            <v>CAT 89-NURSERY / GARDENING</v>
          </cell>
        </row>
        <row r="168">
          <cell r="A168" t="str">
            <v>CAT 91-CAR WASH</v>
          </cell>
        </row>
        <row r="169">
          <cell r="A169" t="str">
            <v>CAT 92-AUTO BATTERY</v>
          </cell>
        </row>
        <row r="170">
          <cell r="A170" t="str">
            <v>CAT 93-BRANDED DELI</v>
          </cell>
        </row>
        <row r="171">
          <cell r="A171" t="str">
            <v>CAT 94-PERSONAL PAPER GOODS</v>
          </cell>
        </row>
        <row r="172">
          <cell r="A172" t="str">
            <v>CAT 95-BASIC APPAREL</v>
          </cell>
        </row>
        <row r="173">
          <cell r="A173" t="str">
            <v>CAT 96-FRESH GOURMET</v>
          </cell>
        </row>
        <row r="174">
          <cell r="A174" t="str">
            <v>CAT 97-TBC SERVICES</v>
          </cell>
        </row>
        <row r="175">
          <cell r="A175" t="str">
            <v>CAT 98-JANITORIAL</v>
          </cell>
        </row>
        <row r="176">
          <cell r="A176" t="str">
            <v>CAT 79-CAFÉ</v>
          </cell>
        </row>
        <row r="177">
          <cell r="A177" t="str">
            <v>CAT 80-2 DAY PHOTO</v>
          </cell>
        </row>
        <row r="178">
          <cell r="A178" t="str">
            <v>CAT 83-WIRELESS LEASED</v>
          </cell>
        </row>
        <row r="179">
          <cell r="A179" t="str">
            <v>CAT 85-1 HOUR PHOTO</v>
          </cell>
        </row>
        <row r="180">
          <cell r="A180" t="str">
            <v>CAT 86-MUSIC/MOVIES</v>
          </cell>
        </row>
        <row r="181">
          <cell r="A181" t="str">
            <v>CAT 88-OPTICAL</v>
          </cell>
        </row>
        <row r="182">
          <cell r="A182" t="str">
            <v>CAT 89-NURSERY / GARDENING</v>
          </cell>
        </row>
        <row r="183">
          <cell r="A183" t="str">
            <v>CAT 91-CAR WASH</v>
          </cell>
        </row>
        <row r="184">
          <cell r="A184" t="str">
            <v>CAT 92-AUTO BATTERY</v>
          </cell>
        </row>
        <row r="185">
          <cell r="A185" t="str">
            <v>CAT 93-BRANDED DELI</v>
          </cell>
        </row>
        <row r="186">
          <cell r="A186" t="str">
            <v>CAT 94-PERSONAL PAPER GOODS</v>
          </cell>
        </row>
        <row r="187">
          <cell r="A187" t="str">
            <v>CAT 95-BASIC APPAREL</v>
          </cell>
        </row>
        <row r="188">
          <cell r="A188" t="str">
            <v>CAT 96-FRESH GOURMET</v>
          </cell>
        </row>
        <row r="189">
          <cell r="A189" t="str">
            <v>CAT 97-TBC SERVICES</v>
          </cell>
        </row>
        <row r="190">
          <cell r="A190" t="str">
            <v>CAT 98-JANITORIAL</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B246"/>
  <sheetViews>
    <sheetView tabSelected="1" zoomScale="85" zoomScaleNormal="85" workbookViewId="0">
      <selection activeCell="H23" sqref="H23"/>
    </sheetView>
  </sheetViews>
  <sheetFormatPr defaultColWidth="9.140625" defaultRowHeight="15" x14ac:dyDescent="0.25"/>
  <cols>
    <col min="1" max="1" width="10.140625" style="1" customWidth="1"/>
    <col min="2" max="2" width="7.140625" style="2" customWidth="1"/>
    <col min="3" max="3" width="8.42578125" style="2" customWidth="1"/>
    <col min="4" max="4" width="10.28515625" style="2" customWidth="1"/>
    <col min="5" max="5" width="6.85546875" style="2" customWidth="1"/>
    <col min="6" max="6" width="16.5703125" style="2" customWidth="1"/>
    <col min="7" max="7" width="18.140625" style="2" customWidth="1"/>
    <col min="8" max="8" width="15.140625" style="2" customWidth="1"/>
    <col min="9" max="9" width="43.7109375" style="2" customWidth="1"/>
    <col min="10" max="10" width="24.5703125" style="2" customWidth="1"/>
    <col min="11" max="11" width="64.85546875" style="2" customWidth="1"/>
    <col min="12" max="12" width="20.85546875" style="2" customWidth="1"/>
    <col min="13" max="13" width="37.42578125" style="2" customWidth="1"/>
    <col min="14" max="14" width="19.28515625" style="2" customWidth="1"/>
    <col min="15" max="15" width="6.140625" style="2" customWidth="1"/>
    <col min="16" max="16" width="14.42578125" style="2" customWidth="1"/>
    <col min="17" max="17" width="15.85546875" style="2" customWidth="1"/>
    <col min="18" max="19" width="8.85546875" style="2" customWidth="1"/>
    <col min="20" max="20" width="8.85546875" style="3" customWidth="1"/>
    <col min="21" max="21" width="8.5703125" style="3" customWidth="1"/>
    <col min="22" max="22" width="9.42578125" style="2" customWidth="1"/>
    <col min="23" max="23" width="8.140625" style="54" customWidth="1"/>
    <col min="24" max="24" width="8.7109375" style="54" customWidth="1"/>
    <col min="25" max="25" width="7.140625" style="54" customWidth="1"/>
    <col min="26" max="26" width="9" style="55" customWidth="1"/>
    <col min="27" max="27" width="6.28515625" style="56" customWidth="1"/>
    <col min="28" max="28" width="10" style="57" customWidth="1"/>
    <col min="29" max="29" width="10" style="55" customWidth="1"/>
    <col min="30" max="30" width="9.85546875" style="56" customWidth="1"/>
    <col min="31" max="31" width="7.85546875" style="2" customWidth="1"/>
    <col min="32" max="32" width="9.5703125" style="3" customWidth="1"/>
    <col min="33" max="33" width="15.140625" style="2" customWidth="1"/>
    <col min="34" max="34" width="8.42578125" style="4" customWidth="1"/>
    <col min="35" max="35" width="9" style="3" customWidth="1"/>
    <col min="36" max="36" width="8.42578125" style="3" customWidth="1"/>
    <col min="37" max="37" width="7.85546875" style="4" customWidth="1"/>
    <col min="38" max="38" width="8.28515625" style="3" customWidth="1"/>
    <col min="39" max="39" width="11.5703125" style="4" customWidth="1"/>
    <col min="40" max="40" width="10.85546875" style="3" customWidth="1"/>
    <col min="41" max="41" width="8.140625" style="4" customWidth="1"/>
    <col min="42" max="42" width="9.28515625" style="3" customWidth="1"/>
    <col min="43" max="43" width="8.140625" style="4" customWidth="1"/>
    <col min="44" max="45" width="9.28515625" style="3" customWidth="1"/>
    <col min="46" max="46" width="8.140625" style="4" customWidth="1"/>
    <col min="47" max="47" width="9.28515625" style="3" customWidth="1"/>
    <col min="48" max="48" width="7.85546875" style="3" customWidth="1"/>
    <col min="49" max="49" width="9.5703125" style="3" customWidth="1"/>
    <col min="50" max="50" width="11.140625" style="3" customWidth="1"/>
    <col min="51" max="51" width="12.140625" style="3" customWidth="1"/>
    <col min="52" max="52" width="9.140625" style="2"/>
    <col min="53" max="53" width="11.5703125" style="3" customWidth="1"/>
    <col min="54" max="54" width="15" style="3" customWidth="1"/>
    <col min="55" max="16384" width="9.140625" style="2"/>
  </cols>
  <sheetData>
    <row r="1" spans="1:54" ht="68.099999999999994" customHeight="1" x14ac:dyDescent="0.25">
      <c r="A1" s="7" t="s">
        <v>0</v>
      </c>
      <c r="B1" s="7" t="s">
        <v>1</v>
      </c>
      <c r="C1" s="8" t="s">
        <v>2</v>
      </c>
      <c r="D1" s="8" t="s">
        <v>3</v>
      </c>
      <c r="E1" s="9" t="s">
        <v>4</v>
      </c>
      <c r="F1" s="9" t="s">
        <v>5</v>
      </c>
      <c r="G1" s="10" t="s">
        <v>6</v>
      </c>
      <c r="H1" s="8" t="s">
        <v>7</v>
      </c>
      <c r="I1" s="11" t="s">
        <v>8</v>
      </c>
      <c r="J1" s="11" t="s">
        <v>9</v>
      </c>
      <c r="K1" s="11" t="s">
        <v>10</v>
      </c>
      <c r="L1" s="11" t="s">
        <v>11</v>
      </c>
      <c r="M1" s="11" t="s">
        <v>12</v>
      </c>
      <c r="N1" s="11" t="s">
        <v>13</v>
      </c>
      <c r="O1" s="8" t="s">
        <v>14</v>
      </c>
      <c r="P1" s="8" t="s">
        <v>15</v>
      </c>
      <c r="Q1" s="8" t="s">
        <v>16</v>
      </c>
      <c r="R1" s="8" t="s">
        <v>17</v>
      </c>
      <c r="S1" s="11" t="s">
        <v>18</v>
      </c>
      <c r="T1" s="12" t="s">
        <v>19</v>
      </c>
      <c r="U1" s="13" t="s">
        <v>20</v>
      </c>
      <c r="V1" s="14" t="s">
        <v>21</v>
      </c>
      <c r="W1" s="15" t="s">
        <v>22</v>
      </c>
      <c r="X1" s="15" t="s">
        <v>23</v>
      </c>
      <c r="Y1" s="15" t="s">
        <v>24</v>
      </c>
      <c r="Z1" s="16" t="s">
        <v>25</v>
      </c>
      <c r="AA1" s="17" t="s">
        <v>26</v>
      </c>
      <c r="AB1" s="18" t="s">
        <v>27</v>
      </c>
      <c r="AC1" s="19" t="s">
        <v>28</v>
      </c>
      <c r="AD1" s="20" t="s">
        <v>29</v>
      </c>
      <c r="AE1" s="7" t="s">
        <v>30</v>
      </c>
      <c r="AF1" s="21" t="s">
        <v>31</v>
      </c>
      <c r="AG1" s="7" t="s">
        <v>32</v>
      </c>
      <c r="AH1" s="22" t="s">
        <v>33</v>
      </c>
      <c r="AI1" s="23" t="s">
        <v>34</v>
      </c>
      <c r="AJ1" s="21" t="s">
        <v>35</v>
      </c>
      <c r="AK1" s="22" t="s">
        <v>36</v>
      </c>
      <c r="AL1" s="21" t="s">
        <v>37</v>
      </c>
      <c r="AM1" s="22" t="s">
        <v>38</v>
      </c>
      <c r="AN1" s="21" t="s">
        <v>39</v>
      </c>
      <c r="AO1" s="22" t="s">
        <v>40</v>
      </c>
      <c r="AP1" s="21" t="s">
        <v>41</v>
      </c>
      <c r="AQ1" s="22" t="s">
        <v>42</v>
      </c>
      <c r="AR1" s="21" t="s">
        <v>43</v>
      </c>
      <c r="AS1" s="24" t="s">
        <v>44</v>
      </c>
      <c r="AT1" s="22" t="s">
        <v>45</v>
      </c>
      <c r="AU1" s="21" t="s">
        <v>46</v>
      </c>
      <c r="AV1" s="21" t="s">
        <v>47</v>
      </c>
      <c r="AW1" s="25" t="s">
        <v>48</v>
      </c>
      <c r="AX1" s="26" t="s">
        <v>49</v>
      </c>
      <c r="AY1" s="27" t="s">
        <v>50</v>
      </c>
      <c r="AZ1" s="7" t="s">
        <v>51</v>
      </c>
      <c r="BA1" s="21" t="s">
        <v>52</v>
      </c>
      <c r="BB1" s="21" t="s">
        <v>53</v>
      </c>
    </row>
    <row r="2" spans="1:54" s="47" customFormat="1" x14ac:dyDescent="0.25">
      <c r="A2" s="28">
        <v>1</v>
      </c>
      <c r="B2" s="29"/>
      <c r="C2" s="29"/>
      <c r="D2" s="29"/>
      <c r="E2" s="29" t="s">
        <v>54</v>
      </c>
      <c r="F2" s="29" t="s">
        <v>55</v>
      </c>
      <c r="G2" s="29" t="s">
        <v>56</v>
      </c>
      <c r="H2" s="30" t="s">
        <v>57</v>
      </c>
      <c r="I2" s="29" t="s">
        <v>58</v>
      </c>
      <c r="J2" s="29" t="s">
        <v>59</v>
      </c>
      <c r="K2" s="31" t="s">
        <v>60</v>
      </c>
      <c r="L2" s="32" t="s">
        <v>61</v>
      </c>
      <c r="M2" s="29" t="s">
        <v>62</v>
      </c>
      <c r="N2" s="29" t="s">
        <v>63</v>
      </c>
      <c r="O2" s="29"/>
      <c r="P2" s="33" t="s">
        <v>64</v>
      </c>
      <c r="Q2" s="29"/>
      <c r="R2" s="29"/>
      <c r="S2" s="29" t="s">
        <v>65</v>
      </c>
      <c r="T2" s="34">
        <v>3.57</v>
      </c>
      <c r="U2" s="35">
        <v>3.68</v>
      </c>
      <c r="V2" s="29" t="s">
        <v>66</v>
      </c>
      <c r="W2" s="36">
        <v>30</v>
      </c>
      <c r="X2" s="36">
        <v>25</v>
      </c>
      <c r="Y2" s="36">
        <v>32</v>
      </c>
      <c r="Z2" s="37">
        <v>4.3600000000000003</v>
      </c>
      <c r="AA2" s="38">
        <v>4</v>
      </c>
      <c r="AB2" s="39">
        <f>IF(W2="","",W2*X2*Y2/1000000)</f>
        <v>2.4E-2</v>
      </c>
      <c r="AC2" s="37">
        <v>56</v>
      </c>
      <c r="AD2" s="40">
        <f>IF(AA2="","",AC2/AB2*AA2)</f>
        <v>9333.3333333333339</v>
      </c>
      <c r="AE2" s="41">
        <v>3500</v>
      </c>
      <c r="AF2" s="42">
        <f>IF(ISERROR(AE2/AD2),"",AE2/AD2)</f>
        <v>0.375</v>
      </c>
      <c r="AG2" s="29" t="s">
        <v>67</v>
      </c>
      <c r="AH2" s="43">
        <v>0.41399999999999998</v>
      </c>
      <c r="AI2" s="42">
        <f>IF(ISERROR(U2*AH2),"",U2*AH2)</f>
        <v>1.52352</v>
      </c>
      <c r="AJ2" s="42">
        <f>IF(ISERROR(U2+AF2+AI2),"",U2+AF2+AI2)</f>
        <v>5.5785199999999993</v>
      </c>
      <c r="AK2" s="44">
        <v>0</v>
      </c>
      <c r="AL2" s="42">
        <f t="shared" ref="AL2:AL65" si="0">IF(ISERROR(AY2*AK2),"",AY2*AK2)</f>
        <v>0</v>
      </c>
      <c r="AM2" s="44">
        <v>0</v>
      </c>
      <c r="AN2" s="42">
        <f t="shared" ref="AN2:AN65" si="1">IF(ISERROR(AY2*AM2),"",AY2*AM2)</f>
        <v>0</v>
      </c>
      <c r="AO2" s="44">
        <v>5.5E-2</v>
      </c>
      <c r="AP2" s="42">
        <f>IF(ISERROR(AY2*AO2),"",AY2*AO2)</f>
        <v>0.41525000000000001</v>
      </c>
      <c r="AQ2" s="44">
        <v>0</v>
      </c>
      <c r="AR2" s="42">
        <f>IF(ISERROR(U2*AQ2),"",U2*AQ2)</f>
        <v>0</v>
      </c>
      <c r="AS2" s="45">
        <v>0</v>
      </c>
      <c r="AT2" s="44">
        <v>0</v>
      </c>
      <c r="AU2" s="42">
        <f>IF(ISERROR(AY2*AT2),"",AY2*AT2)</f>
        <v>0</v>
      </c>
      <c r="AV2" s="42">
        <f>IF(ISERROR(AL2+AN2+AP2+AR2+AU2),"",AL2+AN2+AP2+AR2+AU2)</f>
        <v>0.41525000000000001</v>
      </c>
      <c r="AW2" s="42">
        <f t="shared" ref="AW2:AW65" si="2">IF(ISERROR(AJ2+AV2),"",AJ2+AV2)</f>
        <v>5.9937699999999996</v>
      </c>
      <c r="AX2" s="46">
        <f t="shared" ref="AX2:AX177" si="3">IF(ISERROR((AY2-AW2)/AY2),"",(AY2-AW2)/AY2)</f>
        <v>0.20612317880794706</v>
      </c>
      <c r="AY2" s="6">
        <v>7.55</v>
      </c>
      <c r="AZ2" s="38"/>
      <c r="BA2" s="42">
        <f>IF(ISERROR(AW2*AZ2),"",AW2*AZ2)</f>
        <v>0</v>
      </c>
      <c r="BB2" s="42">
        <f>IF(ISERROR(AY2*AZ2),"",AY2*AZ2)</f>
        <v>0</v>
      </c>
    </row>
    <row r="3" spans="1:54" s="47" customFormat="1" x14ac:dyDescent="0.25">
      <c r="A3" s="28">
        <v>2</v>
      </c>
      <c r="B3" s="29"/>
      <c r="C3" s="29"/>
      <c r="D3" s="29"/>
      <c r="E3" s="29" t="s">
        <v>54</v>
      </c>
      <c r="F3" s="29" t="s">
        <v>55</v>
      </c>
      <c r="G3" s="29" t="s">
        <v>56</v>
      </c>
      <c r="H3" s="30" t="s">
        <v>57</v>
      </c>
      <c r="I3" s="29" t="s">
        <v>58</v>
      </c>
      <c r="J3" s="29" t="s">
        <v>68</v>
      </c>
      <c r="K3" s="31" t="s">
        <v>60</v>
      </c>
      <c r="L3" s="32" t="s">
        <v>61</v>
      </c>
      <c r="M3" s="29" t="s">
        <v>69</v>
      </c>
      <c r="N3" s="29" t="s">
        <v>63</v>
      </c>
      <c r="O3" s="29"/>
      <c r="P3" s="33" t="s">
        <v>70</v>
      </c>
      <c r="Q3" s="29"/>
      <c r="R3" s="29"/>
      <c r="S3" s="29" t="s">
        <v>65</v>
      </c>
      <c r="T3" s="34">
        <v>4.37</v>
      </c>
      <c r="U3" s="35">
        <v>4.5</v>
      </c>
      <c r="V3" s="29" t="s">
        <v>66</v>
      </c>
      <c r="W3" s="36">
        <v>30</v>
      </c>
      <c r="X3" s="36">
        <v>25</v>
      </c>
      <c r="Y3" s="36">
        <v>36</v>
      </c>
      <c r="Z3" s="37">
        <v>6.17</v>
      </c>
      <c r="AA3" s="38">
        <v>4</v>
      </c>
      <c r="AB3" s="39">
        <f t="shared" ref="AB3:AB177" si="4">IF(W3="","",W3*X3*Y3/1000000)</f>
        <v>2.7E-2</v>
      </c>
      <c r="AC3" s="37">
        <v>56</v>
      </c>
      <c r="AD3" s="40">
        <f t="shared" ref="AD3:AD177" si="5">IF(AA3="","",AC3/AB3*AA3)</f>
        <v>8296.2962962962956</v>
      </c>
      <c r="AE3" s="41">
        <v>3500</v>
      </c>
      <c r="AF3" s="42">
        <f t="shared" ref="AF3:AF177" si="6">IF(ISERROR(AE3/AD3),"",AE3/AD3)</f>
        <v>0.42187500000000006</v>
      </c>
      <c r="AG3" s="29" t="s">
        <v>67</v>
      </c>
      <c r="AH3" s="43">
        <v>0.41399999999999998</v>
      </c>
      <c r="AI3" s="42">
        <f t="shared" ref="AI3:AI177" si="7">IF(ISERROR(U3*AH3),"",U3*AH3)</f>
        <v>1.863</v>
      </c>
      <c r="AJ3" s="42">
        <f t="shared" ref="AJ3:AJ177" si="8">IF(ISERROR(U3+AF3+AI3),"",U3+AF3+AI3)</f>
        <v>6.7848749999999995</v>
      </c>
      <c r="AK3" s="44">
        <v>0</v>
      </c>
      <c r="AL3" s="42">
        <f t="shared" si="0"/>
        <v>0</v>
      </c>
      <c r="AM3" s="44">
        <v>0</v>
      </c>
      <c r="AN3" s="42">
        <f t="shared" si="1"/>
        <v>0</v>
      </c>
      <c r="AO3" s="44">
        <v>5.5E-2</v>
      </c>
      <c r="AP3" s="42">
        <f t="shared" ref="AP3:AP177" si="9">IF(ISERROR(AY3*AO3),"",AY3*AO3)</f>
        <v>0.50600000000000001</v>
      </c>
      <c r="AQ3" s="44">
        <v>0</v>
      </c>
      <c r="AR3" s="42">
        <f t="shared" ref="AR3:AR177" si="10">IF(ISERROR(U3*AQ3),"",U3*AQ3)</f>
        <v>0</v>
      </c>
      <c r="AS3" s="45">
        <v>0</v>
      </c>
      <c r="AT3" s="44">
        <v>0</v>
      </c>
      <c r="AU3" s="42">
        <f t="shared" ref="AU3:AU177" si="11">IF(ISERROR(AY3*AT3),"",AY3*AT3)</f>
        <v>0</v>
      </c>
      <c r="AV3" s="42">
        <f t="shared" ref="AV3:AV177" si="12">IF(ISERROR(AL3+AN3+AP3+AR3+AU3),"",AL3+AN3+AP3+AR3+AU3)</f>
        <v>0.50600000000000001</v>
      </c>
      <c r="AW3" s="42">
        <f t="shared" si="2"/>
        <v>7.2908749999999998</v>
      </c>
      <c r="AX3" s="46">
        <f t="shared" si="3"/>
        <v>0.2075135869565217</v>
      </c>
      <c r="AY3" s="6">
        <v>9.1999999999999993</v>
      </c>
      <c r="AZ3" s="38"/>
      <c r="BA3" s="42">
        <f t="shared" ref="BA3:BA177" si="13">IF(ISERROR(AW3*AZ3),"",AW3*AZ3)</f>
        <v>0</v>
      </c>
      <c r="BB3" s="42">
        <f t="shared" ref="BB3:BB177" si="14">IF(ISERROR(AY3*AZ3),"",AY3*AZ3)</f>
        <v>0</v>
      </c>
    </row>
    <row r="4" spans="1:54" s="47" customFormat="1" x14ac:dyDescent="0.25">
      <c r="A4" s="28">
        <v>3</v>
      </c>
      <c r="B4" s="29"/>
      <c r="C4" s="29"/>
      <c r="D4" s="29"/>
      <c r="E4" s="29" t="s">
        <v>54</v>
      </c>
      <c r="F4" s="29" t="s">
        <v>55</v>
      </c>
      <c r="G4" s="29" t="s">
        <v>56</v>
      </c>
      <c r="H4" s="30" t="s">
        <v>57</v>
      </c>
      <c r="I4" s="29" t="s">
        <v>58</v>
      </c>
      <c r="J4" s="29" t="s">
        <v>68</v>
      </c>
      <c r="K4" s="31" t="s">
        <v>60</v>
      </c>
      <c r="L4" s="32" t="s">
        <v>61</v>
      </c>
      <c r="M4" s="29" t="s">
        <v>71</v>
      </c>
      <c r="N4" s="29" t="s">
        <v>63</v>
      </c>
      <c r="O4" s="29"/>
      <c r="P4" s="33" t="s">
        <v>72</v>
      </c>
      <c r="Q4" s="29"/>
      <c r="R4" s="29"/>
      <c r="S4" s="29" t="s">
        <v>65</v>
      </c>
      <c r="T4" s="34">
        <v>4.8499999999999996</v>
      </c>
      <c r="U4" s="35">
        <v>5</v>
      </c>
      <c r="V4" s="29" t="s">
        <v>66</v>
      </c>
      <c r="W4" s="36">
        <v>30</v>
      </c>
      <c r="X4" s="36">
        <v>25</v>
      </c>
      <c r="Y4" s="36">
        <v>40</v>
      </c>
      <c r="Z4" s="37">
        <v>7.04</v>
      </c>
      <c r="AA4" s="38">
        <v>4</v>
      </c>
      <c r="AB4" s="39">
        <f t="shared" si="4"/>
        <v>0.03</v>
      </c>
      <c r="AC4" s="37">
        <v>56</v>
      </c>
      <c r="AD4" s="40">
        <f t="shared" si="5"/>
        <v>7466.666666666667</v>
      </c>
      <c r="AE4" s="41">
        <v>3500</v>
      </c>
      <c r="AF4" s="42">
        <f t="shared" si="6"/>
        <v>0.46875</v>
      </c>
      <c r="AG4" s="29" t="s">
        <v>67</v>
      </c>
      <c r="AH4" s="43">
        <v>0.41399999999999998</v>
      </c>
      <c r="AI4" s="42">
        <f t="shared" si="7"/>
        <v>2.0699999999999998</v>
      </c>
      <c r="AJ4" s="42">
        <f t="shared" si="8"/>
        <v>7.5387500000000003</v>
      </c>
      <c r="AK4" s="44">
        <v>0</v>
      </c>
      <c r="AL4" s="42">
        <f t="shared" si="0"/>
        <v>0</v>
      </c>
      <c r="AM4" s="44">
        <v>0</v>
      </c>
      <c r="AN4" s="42">
        <f t="shared" si="1"/>
        <v>0</v>
      </c>
      <c r="AO4" s="44">
        <v>5.5E-2</v>
      </c>
      <c r="AP4" s="42">
        <f t="shared" si="9"/>
        <v>0.5665</v>
      </c>
      <c r="AQ4" s="44">
        <v>0</v>
      </c>
      <c r="AR4" s="42">
        <f t="shared" si="10"/>
        <v>0</v>
      </c>
      <c r="AS4" s="45">
        <v>0</v>
      </c>
      <c r="AT4" s="44">
        <v>0</v>
      </c>
      <c r="AU4" s="42">
        <f t="shared" si="11"/>
        <v>0</v>
      </c>
      <c r="AV4" s="42">
        <f t="shared" si="12"/>
        <v>0.5665</v>
      </c>
      <c r="AW4" s="42">
        <f t="shared" si="2"/>
        <v>8.1052499999999998</v>
      </c>
      <c r="AX4" s="46">
        <f t="shared" si="3"/>
        <v>0.21308252427184474</v>
      </c>
      <c r="AY4" s="6">
        <v>10.3</v>
      </c>
      <c r="AZ4" s="38"/>
      <c r="BA4" s="42">
        <f t="shared" si="13"/>
        <v>0</v>
      </c>
      <c r="BB4" s="42">
        <f t="shared" si="14"/>
        <v>0</v>
      </c>
    </row>
    <row r="5" spans="1:54" s="47" customFormat="1" x14ac:dyDescent="0.25">
      <c r="A5" s="28">
        <v>6</v>
      </c>
      <c r="B5" s="29"/>
      <c r="C5" s="29"/>
      <c r="D5" s="29"/>
      <c r="E5" s="29" t="s">
        <v>54</v>
      </c>
      <c r="F5" s="29" t="s">
        <v>55</v>
      </c>
      <c r="G5" s="29" t="s">
        <v>56</v>
      </c>
      <c r="H5" s="30" t="s">
        <v>57</v>
      </c>
      <c r="I5" s="29" t="s">
        <v>58</v>
      </c>
      <c r="J5" s="29" t="s">
        <v>68</v>
      </c>
      <c r="K5" s="31" t="s">
        <v>60</v>
      </c>
      <c r="L5" s="32" t="s">
        <v>61</v>
      </c>
      <c r="M5" s="29" t="s">
        <v>73</v>
      </c>
      <c r="N5" s="29" t="s">
        <v>63</v>
      </c>
      <c r="O5" s="29"/>
      <c r="P5" s="33" t="s">
        <v>74</v>
      </c>
      <c r="Q5" s="29"/>
      <c r="R5" s="29"/>
      <c r="S5" s="29" t="s">
        <v>65</v>
      </c>
      <c r="T5" s="34">
        <v>5.61</v>
      </c>
      <c r="U5" s="35">
        <v>5.78</v>
      </c>
      <c r="V5" s="29" t="s">
        <v>66</v>
      </c>
      <c r="W5" s="36">
        <v>30</v>
      </c>
      <c r="X5" s="36">
        <v>25</v>
      </c>
      <c r="Y5" s="36">
        <v>44</v>
      </c>
      <c r="Z5" s="37">
        <v>8.3699999999999992</v>
      </c>
      <c r="AA5" s="38">
        <v>4</v>
      </c>
      <c r="AB5" s="39">
        <f t="shared" si="4"/>
        <v>3.3000000000000002E-2</v>
      </c>
      <c r="AC5" s="37">
        <v>56</v>
      </c>
      <c r="AD5" s="40">
        <f t="shared" si="5"/>
        <v>6787.878787878788</v>
      </c>
      <c r="AE5" s="41">
        <v>3500</v>
      </c>
      <c r="AF5" s="42">
        <f t="shared" si="6"/>
        <v>0.515625</v>
      </c>
      <c r="AG5" s="29" t="s">
        <v>67</v>
      </c>
      <c r="AH5" s="43">
        <v>0.41399999999999998</v>
      </c>
      <c r="AI5" s="42">
        <f t="shared" si="7"/>
        <v>2.3929200000000002</v>
      </c>
      <c r="AJ5" s="42">
        <f t="shared" si="8"/>
        <v>8.6885450000000013</v>
      </c>
      <c r="AK5" s="44">
        <v>0</v>
      </c>
      <c r="AL5" s="42">
        <f t="shared" si="0"/>
        <v>0</v>
      </c>
      <c r="AM5" s="44">
        <v>0</v>
      </c>
      <c r="AN5" s="42">
        <f t="shared" si="1"/>
        <v>0</v>
      </c>
      <c r="AO5" s="44">
        <v>5.5E-2</v>
      </c>
      <c r="AP5" s="42">
        <f t="shared" si="9"/>
        <v>0.66</v>
      </c>
      <c r="AQ5" s="44">
        <v>0</v>
      </c>
      <c r="AR5" s="42">
        <f t="shared" si="10"/>
        <v>0</v>
      </c>
      <c r="AS5" s="45">
        <v>0</v>
      </c>
      <c r="AT5" s="44">
        <v>0</v>
      </c>
      <c r="AU5" s="42">
        <f t="shared" si="11"/>
        <v>0</v>
      </c>
      <c r="AV5" s="42">
        <f t="shared" si="12"/>
        <v>0.66</v>
      </c>
      <c r="AW5" s="42">
        <f t="shared" si="2"/>
        <v>9.3485450000000014</v>
      </c>
      <c r="AX5" s="46">
        <f t="shared" si="3"/>
        <v>0.2209545833333332</v>
      </c>
      <c r="AY5" s="6">
        <v>12</v>
      </c>
      <c r="AZ5" s="38"/>
      <c r="BA5" s="42">
        <f t="shared" si="13"/>
        <v>0</v>
      </c>
      <c r="BB5" s="42">
        <f t="shared" si="14"/>
        <v>0</v>
      </c>
    </row>
    <row r="6" spans="1:54" ht="15" customHeight="1" x14ac:dyDescent="0.25">
      <c r="A6" s="31">
        <v>7</v>
      </c>
      <c r="B6" s="32"/>
      <c r="C6" s="32"/>
      <c r="D6" s="32"/>
      <c r="E6" s="29" t="s">
        <v>54</v>
      </c>
      <c r="F6" s="29" t="s">
        <v>55</v>
      </c>
      <c r="G6" s="29" t="s">
        <v>56</v>
      </c>
      <c r="H6" s="30" t="s">
        <v>57</v>
      </c>
      <c r="I6" s="29" t="s">
        <v>58</v>
      </c>
      <c r="J6" s="29" t="s">
        <v>68</v>
      </c>
      <c r="K6" s="31" t="s">
        <v>60</v>
      </c>
      <c r="L6" s="32" t="s">
        <v>61</v>
      </c>
      <c r="M6" s="29" t="s">
        <v>75</v>
      </c>
      <c r="N6" s="29" t="s">
        <v>63</v>
      </c>
      <c r="O6" s="29"/>
      <c r="P6" s="33" t="s">
        <v>76</v>
      </c>
      <c r="Q6" s="32"/>
      <c r="R6" s="32"/>
      <c r="S6" s="29" t="s">
        <v>65</v>
      </c>
      <c r="T6" s="34">
        <v>5.7</v>
      </c>
      <c r="U6" s="35">
        <v>5.88</v>
      </c>
      <c r="V6" s="29" t="s">
        <v>66</v>
      </c>
      <c r="W6" s="48">
        <v>30</v>
      </c>
      <c r="X6" s="48">
        <v>25</v>
      </c>
      <c r="Y6" s="48">
        <v>44</v>
      </c>
      <c r="Z6" s="49">
        <v>8.3699999999999992</v>
      </c>
      <c r="AA6" s="38">
        <v>4</v>
      </c>
      <c r="AB6" s="50">
        <f t="shared" si="4"/>
        <v>3.3000000000000002E-2</v>
      </c>
      <c r="AC6" s="37">
        <v>56</v>
      </c>
      <c r="AD6" s="40">
        <f t="shared" si="5"/>
        <v>6787.878787878788</v>
      </c>
      <c r="AE6" s="41">
        <v>3500</v>
      </c>
      <c r="AF6" s="51">
        <f t="shared" si="6"/>
        <v>0.515625</v>
      </c>
      <c r="AG6" s="32" t="s">
        <v>67</v>
      </c>
      <c r="AH6" s="43">
        <v>0.41399999999999998</v>
      </c>
      <c r="AI6" s="42">
        <f t="shared" si="7"/>
        <v>2.43432</v>
      </c>
      <c r="AJ6" s="42">
        <f t="shared" si="8"/>
        <v>8.8299450000000004</v>
      </c>
      <c r="AK6" s="44">
        <v>0</v>
      </c>
      <c r="AL6" s="51">
        <f t="shared" si="0"/>
        <v>0</v>
      </c>
      <c r="AM6" s="44">
        <v>0</v>
      </c>
      <c r="AN6" s="51">
        <f t="shared" si="1"/>
        <v>0</v>
      </c>
      <c r="AO6" s="44">
        <v>5.5E-2</v>
      </c>
      <c r="AP6" s="42">
        <f t="shared" si="9"/>
        <v>0.66</v>
      </c>
      <c r="AQ6" s="44">
        <v>0</v>
      </c>
      <c r="AR6" s="42">
        <f t="shared" si="10"/>
        <v>0</v>
      </c>
      <c r="AS6" s="45">
        <v>0</v>
      </c>
      <c r="AT6" s="44">
        <v>0</v>
      </c>
      <c r="AU6" s="42">
        <f t="shared" si="11"/>
        <v>0</v>
      </c>
      <c r="AV6" s="42">
        <f t="shared" si="12"/>
        <v>0.66</v>
      </c>
      <c r="AW6" s="51">
        <f t="shared" si="2"/>
        <v>9.4899450000000005</v>
      </c>
      <c r="AX6" s="52">
        <f t="shared" si="3"/>
        <v>0.20917124999999995</v>
      </c>
      <c r="AY6" s="6">
        <v>12</v>
      </c>
      <c r="AZ6" s="5"/>
      <c r="BA6" s="42">
        <f t="shared" si="13"/>
        <v>0</v>
      </c>
      <c r="BB6" s="42">
        <f t="shared" si="14"/>
        <v>0</v>
      </c>
    </row>
    <row r="7" spans="1:54" ht="15" customHeight="1" x14ac:dyDescent="0.25">
      <c r="A7" s="31">
        <v>8</v>
      </c>
      <c r="B7" s="32"/>
      <c r="C7" s="32"/>
      <c r="D7" s="32"/>
      <c r="E7" s="29" t="s">
        <v>54</v>
      </c>
      <c r="F7" s="29" t="s">
        <v>55</v>
      </c>
      <c r="G7" s="29" t="s">
        <v>56</v>
      </c>
      <c r="H7" s="30" t="s">
        <v>57</v>
      </c>
      <c r="I7" s="29" t="s">
        <v>58</v>
      </c>
      <c r="J7" s="29" t="s">
        <v>68</v>
      </c>
      <c r="K7" s="31" t="s">
        <v>60</v>
      </c>
      <c r="L7" s="32" t="s">
        <v>61</v>
      </c>
      <c r="M7" s="29" t="s">
        <v>62</v>
      </c>
      <c r="N7" s="29" t="s">
        <v>77</v>
      </c>
      <c r="O7" s="29"/>
      <c r="P7" s="33" t="s">
        <v>78</v>
      </c>
      <c r="Q7" s="29"/>
      <c r="R7" s="29"/>
      <c r="S7" s="29" t="s">
        <v>65</v>
      </c>
      <c r="T7" s="34">
        <v>3.57</v>
      </c>
      <c r="U7" s="35">
        <v>3.68</v>
      </c>
      <c r="V7" s="29" t="s">
        <v>66</v>
      </c>
      <c r="W7" s="36">
        <v>30</v>
      </c>
      <c r="X7" s="36">
        <v>25</v>
      </c>
      <c r="Y7" s="36">
        <v>32</v>
      </c>
      <c r="Z7" s="37">
        <v>4.3600000000000003</v>
      </c>
      <c r="AA7" s="38">
        <v>4</v>
      </c>
      <c r="AB7" s="39">
        <f>IF(W7="","",W7*X7*Y7/1000000)</f>
        <v>2.4E-2</v>
      </c>
      <c r="AC7" s="37">
        <v>56</v>
      </c>
      <c r="AD7" s="40">
        <f>IF(AA7="","",AC7/AB7*AA7)</f>
        <v>9333.3333333333339</v>
      </c>
      <c r="AE7" s="41">
        <v>3500</v>
      </c>
      <c r="AF7" s="42">
        <f>IF(ISERROR(AE7/AD7),"",AE7/AD7)</f>
        <v>0.375</v>
      </c>
      <c r="AG7" s="29" t="s">
        <v>67</v>
      </c>
      <c r="AH7" s="43">
        <v>0.41399999999999998</v>
      </c>
      <c r="AI7" s="42">
        <f>IF(ISERROR(U7*AH7),"",U7*AH7)</f>
        <v>1.52352</v>
      </c>
      <c r="AJ7" s="42">
        <f>IF(ISERROR(U7+AF7+AI7),"",U7+AF7+AI7)</f>
        <v>5.5785199999999993</v>
      </c>
      <c r="AK7" s="44">
        <v>0</v>
      </c>
      <c r="AL7" s="42">
        <f t="shared" si="0"/>
        <v>0</v>
      </c>
      <c r="AM7" s="44">
        <v>0</v>
      </c>
      <c r="AN7" s="42">
        <f t="shared" si="1"/>
        <v>0</v>
      </c>
      <c r="AO7" s="44">
        <v>5.5E-2</v>
      </c>
      <c r="AP7" s="42">
        <f>IF(ISERROR(AY7*AO7),"",AY7*AO7)</f>
        <v>0.41525000000000001</v>
      </c>
      <c r="AQ7" s="44">
        <v>0</v>
      </c>
      <c r="AR7" s="42">
        <f>IF(ISERROR(U7*AQ7),"",U7*AQ7)</f>
        <v>0</v>
      </c>
      <c r="AS7" s="45">
        <v>0</v>
      </c>
      <c r="AT7" s="44">
        <v>0</v>
      </c>
      <c r="AU7" s="42">
        <f>IF(ISERROR(AY7*AT7),"",AY7*AT7)</f>
        <v>0</v>
      </c>
      <c r="AV7" s="42">
        <f>IF(ISERROR(AL7+AN7+AP7+AR7+AU7),"",AL7+AN7+AP7+AR7+AU7)</f>
        <v>0.41525000000000001</v>
      </c>
      <c r="AW7" s="42">
        <f t="shared" si="2"/>
        <v>5.9937699999999996</v>
      </c>
      <c r="AX7" s="46">
        <f t="shared" si="3"/>
        <v>0.20612317880794706</v>
      </c>
      <c r="AY7" s="6">
        <v>7.55</v>
      </c>
      <c r="AZ7" s="38"/>
      <c r="BA7" s="42">
        <f>IF(ISERROR(AW7*AZ7),"",AW7*AZ7)</f>
        <v>0</v>
      </c>
      <c r="BB7" s="42">
        <f>IF(ISERROR(AY7*AZ7),"",AY7*AZ7)</f>
        <v>0</v>
      </c>
    </row>
    <row r="8" spans="1:54" ht="15" customHeight="1" x14ac:dyDescent="0.25">
      <c r="A8" s="31">
        <v>9</v>
      </c>
      <c r="B8" s="32"/>
      <c r="C8" s="32"/>
      <c r="D8" s="32"/>
      <c r="E8" s="29" t="s">
        <v>54</v>
      </c>
      <c r="F8" s="29" t="s">
        <v>55</v>
      </c>
      <c r="G8" s="29" t="s">
        <v>56</v>
      </c>
      <c r="H8" s="30" t="s">
        <v>57</v>
      </c>
      <c r="I8" s="29" t="s">
        <v>58</v>
      </c>
      <c r="J8" s="29" t="s">
        <v>68</v>
      </c>
      <c r="K8" s="31" t="s">
        <v>60</v>
      </c>
      <c r="L8" s="32" t="s">
        <v>61</v>
      </c>
      <c r="M8" s="29" t="s">
        <v>69</v>
      </c>
      <c r="N8" s="29" t="s">
        <v>77</v>
      </c>
      <c r="O8" s="29"/>
      <c r="P8" s="33" t="s">
        <v>79</v>
      </c>
      <c r="Q8" s="29"/>
      <c r="R8" s="29"/>
      <c r="S8" s="29" t="s">
        <v>65</v>
      </c>
      <c r="T8" s="34">
        <v>4.37</v>
      </c>
      <c r="U8" s="35">
        <v>4.5</v>
      </c>
      <c r="V8" s="29" t="s">
        <v>66</v>
      </c>
      <c r="W8" s="36">
        <v>30</v>
      </c>
      <c r="X8" s="36">
        <v>25</v>
      </c>
      <c r="Y8" s="36">
        <v>36</v>
      </c>
      <c r="Z8" s="37">
        <v>6.17</v>
      </c>
      <c r="AA8" s="38">
        <v>4</v>
      </c>
      <c r="AB8" s="39">
        <f t="shared" ref="AB8:AB11" si="15">IF(W8="","",W8*X8*Y8/1000000)</f>
        <v>2.7E-2</v>
      </c>
      <c r="AC8" s="37">
        <v>56</v>
      </c>
      <c r="AD8" s="40">
        <f t="shared" ref="AD8:AD11" si="16">IF(AA8="","",AC8/AB8*AA8)</f>
        <v>8296.2962962962956</v>
      </c>
      <c r="AE8" s="41">
        <v>3500</v>
      </c>
      <c r="AF8" s="42">
        <f t="shared" ref="AF8:AF11" si="17">IF(ISERROR(AE8/AD8),"",AE8/AD8)</f>
        <v>0.42187500000000006</v>
      </c>
      <c r="AG8" s="29" t="s">
        <v>67</v>
      </c>
      <c r="AH8" s="43">
        <v>0.41399999999999998</v>
      </c>
      <c r="AI8" s="42">
        <f t="shared" ref="AI8:AI11" si="18">IF(ISERROR(U8*AH8),"",U8*AH8)</f>
        <v>1.863</v>
      </c>
      <c r="AJ8" s="42">
        <f t="shared" ref="AJ8:AJ11" si="19">IF(ISERROR(U8+AF8+AI8),"",U8+AF8+AI8)</f>
        <v>6.7848749999999995</v>
      </c>
      <c r="AK8" s="44">
        <v>0</v>
      </c>
      <c r="AL8" s="42">
        <f t="shared" si="0"/>
        <v>0</v>
      </c>
      <c r="AM8" s="44">
        <v>0</v>
      </c>
      <c r="AN8" s="42">
        <f t="shared" si="1"/>
        <v>0</v>
      </c>
      <c r="AO8" s="44">
        <v>5.5E-2</v>
      </c>
      <c r="AP8" s="42">
        <f t="shared" ref="AP8:AP11" si="20">IF(ISERROR(AY8*AO8),"",AY8*AO8)</f>
        <v>0.50600000000000001</v>
      </c>
      <c r="AQ8" s="44">
        <v>0</v>
      </c>
      <c r="AR8" s="42">
        <f t="shared" ref="AR8:AR11" si="21">IF(ISERROR(U8*AQ8),"",U8*AQ8)</f>
        <v>0</v>
      </c>
      <c r="AS8" s="45">
        <v>0</v>
      </c>
      <c r="AT8" s="44">
        <v>0</v>
      </c>
      <c r="AU8" s="42">
        <f t="shared" ref="AU8:AU11" si="22">IF(ISERROR(AY8*AT8),"",AY8*AT8)</f>
        <v>0</v>
      </c>
      <c r="AV8" s="42">
        <f t="shared" ref="AV8:AV11" si="23">IF(ISERROR(AL8+AN8+AP8+AR8+AU8),"",AL8+AN8+AP8+AR8+AU8)</f>
        <v>0.50600000000000001</v>
      </c>
      <c r="AW8" s="42">
        <f t="shared" si="2"/>
        <v>7.2908749999999998</v>
      </c>
      <c r="AX8" s="46">
        <f t="shared" si="3"/>
        <v>0.2075135869565217</v>
      </c>
      <c r="AY8" s="6">
        <v>9.1999999999999993</v>
      </c>
      <c r="AZ8" s="38"/>
      <c r="BA8" s="42">
        <f t="shared" ref="BA8:BA11" si="24">IF(ISERROR(AW8*AZ8),"",AW8*AZ8)</f>
        <v>0</v>
      </c>
      <c r="BB8" s="42">
        <f t="shared" ref="BB8:BB11" si="25">IF(ISERROR(AY8*AZ8),"",AY8*AZ8)</f>
        <v>0</v>
      </c>
    </row>
    <row r="9" spans="1:54" ht="15" customHeight="1" x14ac:dyDescent="0.25">
      <c r="A9" s="31">
        <v>10</v>
      </c>
      <c r="B9" s="32"/>
      <c r="C9" s="32"/>
      <c r="D9" s="32"/>
      <c r="E9" s="29" t="s">
        <v>54</v>
      </c>
      <c r="F9" s="29" t="s">
        <v>55</v>
      </c>
      <c r="G9" s="29" t="s">
        <v>56</v>
      </c>
      <c r="H9" s="30" t="s">
        <v>57</v>
      </c>
      <c r="I9" s="29" t="s">
        <v>58</v>
      </c>
      <c r="J9" s="29" t="s">
        <v>68</v>
      </c>
      <c r="K9" s="31" t="s">
        <v>60</v>
      </c>
      <c r="L9" s="32" t="s">
        <v>61</v>
      </c>
      <c r="M9" s="29" t="s">
        <v>71</v>
      </c>
      <c r="N9" s="29" t="s">
        <v>77</v>
      </c>
      <c r="O9" s="29"/>
      <c r="P9" s="33" t="s">
        <v>80</v>
      </c>
      <c r="Q9" s="29"/>
      <c r="R9" s="29"/>
      <c r="S9" s="29" t="s">
        <v>65</v>
      </c>
      <c r="T9" s="34">
        <v>4.8499999999999996</v>
      </c>
      <c r="U9" s="35">
        <v>5</v>
      </c>
      <c r="V9" s="29" t="s">
        <v>66</v>
      </c>
      <c r="W9" s="36">
        <v>30</v>
      </c>
      <c r="X9" s="36">
        <v>25</v>
      </c>
      <c r="Y9" s="36">
        <v>40</v>
      </c>
      <c r="Z9" s="37">
        <v>7.04</v>
      </c>
      <c r="AA9" s="38">
        <v>4</v>
      </c>
      <c r="AB9" s="39">
        <f t="shared" si="15"/>
        <v>0.03</v>
      </c>
      <c r="AC9" s="37">
        <v>56</v>
      </c>
      <c r="AD9" s="40">
        <f t="shared" si="16"/>
        <v>7466.666666666667</v>
      </c>
      <c r="AE9" s="41">
        <v>3500</v>
      </c>
      <c r="AF9" s="42">
        <f t="shared" si="17"/>
        <v>0.46875</v>
      </c>
      <c r="AG9" s="29" t="s">
        <v>67</v>
      </c>
      <c r="AH9" s="43">
        <v>0.41399999999999998</v>
      </c>
      <c r="AI9" s="42">
        <f t="shared" si="18"/>
        <v>2.0699999999999998</v>
      </c>
      <c r="AJ9" s="42">
        <f t="shared" si="19"/>
        <v>7.5387500000000003</v>
      </c>
      <c r="AK9" s="44">
        <v>0</v>
      </c>
      <c r="AL9" s="42">
        <f t="shared" si="0"/>
        <v>0</v>
      </c>
      <c r="AM9" s="44">
        <v>0</v>
      </c>
      <c r="AN9" s="42">
        <f t="shared" si="1"/>
        <v>0</v>
      </c>
      <c r="AO9" s="44">
        <v>5.5E-2</v>
      </c>
      <c r="AP9" s="42">
        <f t="shared" si="20"/>
        <v>0.5665</v>
      </c>
      <c r="AQ9" s="44">
        <v>0</v>
      </c>
      <c r="AR9" s="42">
        <f t="shared" si="21"/>
        <v>0</v>
      </c>
      <c r="AS9" s="45">
        <v>0</v>
      </c>
      <c r="AT9" s="44">
        <v>0</v>
      </c>
      <c r="AU9" s="42">
        <f t="shared" si="22"/>
        <v>0</v>
      </c>
      <c r="AV9" s="42">
        <f t="shared" si="23"/>
        <v>0.5665</v>
      </c>
      <c r="AW9" s="42">
        <f t="shared" si="2"/>
        <v>8.1052499999999998</v>
      </c>
      <c r="AX9" s="46">
        <f t="shared" si="3"/>
        <v>0.21308252427184474</v>
      </c>
      <c r="AY9" s="6">
        <v>10.3</v>
      </c>
      <c r="AZ9" s="38"/>
      <c r="BA9" s="42">
        <f t="shared" si="24"/>
        <v>0</v>
      </c>
      <c r="BB9" s="42">
        <f t="shared" si="25"/>
        <v>0</v>
      </c>
    </row>
    <row r="10" spans="1:54" ht="15" customHeight="1" x14ac:dyDescent="0.25">
      <c r="A10" s="31">
        <v>11</v>
      </c>
      <c r="B10" s="32"/>
      <c r="C10" s="32"/>
      <c r="D10" s="32"/>
      <c r="E10" s="29" t="s">
        <v>54</v>
      </c>
      <c r="F10" s="29" t="s">
        <v>55</v>
      </c>
      <c r="G10" s="29" t="s">
        <v>56</v>
      </c>
      <c r="H10" s="30" t="s">
        <v>57</v>
      </c>
      <c r="I10" s="29" t="s">
        <v>58</v>
      </c>
      <c r="J10" s="29" t="s">
        <v>68</v>
      </c>
      <c r="K10" s="31" t="s">
        <v>60</v>
      </c>
      <c r="L10" s="32" t="s">
        <v>61</v>
      </c>
      <c r="M10" s="29" t="s">
        <v>73</v>
      </c>
      <c r="N10" s="29" t="s">
        <v>77</v>
      </c>
      <c r="O10" s="29"/>
      <c r="P10" s="33" t="s">
        <v>81</v>
      </c>
      <c r="Q10" s="29"/>
      <c r="R10" s="29"/>
      <c r="S10" s="29" t="s">
        <v>65</v>
      </c>
      <c r="T10" s="34">
        <v>5.61</v>
      </c>
      <c r="U10" s="35">
        <v>5.78</v>
      </c>
      <c r="V10" s="29" t="s">
        <v>66</v>
      </c>
      <c r="W10" s="36">
        <v>30</v>
      </c>
      <c r="X10" s="36">
        <v>25</v>
      </c>
      <c r="Y10" s="36">
        <v>44</v>
      </c>
      <c r="Z10" s="37">
        <v>8.3699999999999992</v>
      </c>
      <c r="AA10" s="38">
        <v>4</v>
      </c>
      <c r="AB10" s="39">
        <f t="shared" si="15"/>
        <v>3.3000000000000002E-2</v>
      </c>
      <c r="AC10" s="37">
        <v>56</v>
      </c>
      <c r="AD10" s="40">
        <f t="shared" si="16"/>
        <v>6787.878787878788</v>
      </c>
      <c r="AE10" s="41">
        <v>3500</v>
      </c>
      <c r="AF10" s="42">
        <f t="shared" si="17"/>
        <v>0.515625</v>
      </c>
      <c r="AG10" s="29" t="s">
        <v>67</v>
      </c>
      <c r="AH10" s="43">
        <v>0.41399999999999998</v>
      </c>
      <c r="AI10" s="42">
        <f t="shared" si="18"/>
        <v>2.3929200000000002</v>
      </c>
      <c r="AJ10" s="42">
        <f t="shared" si="19"/>
        <v>8.6885450000000013</v>
      </c>
      <c r="AK10" s="44">
        <v>0</v>
      </c>
      <c r="AL10" s="42">
        <f t="shared" si="0"/>
        <v>0</v>
      </c>
      <c r="AM10" s="44">
        <v>0</v>
      </c>
      <c r="AN10" s="42">
        <f t="shared" si="1"/>
        <v>0</v>
      </c>
      <c r="AO10" s="44">
        <v>5.5E-2</v>
      </c>
      <c r="AP10" s="42">
        <f t="shared" si="20"/>
        <v>0.66</v>
      </c>
      <c r="AQ10" s="44">
        <v>0</v>
      </c>
      <c r="AR10" s="42">
        <f t="shared" si="21"/>
        <v>0</v>
      </c>
      <c r="AS10" s="45">
        <v>0</v>
      </c>
      <c r="AT10" s="44">
        <v>0</v>
      </c>
      <c r="AU10" s="42">
        <f t="shared" si="22"/>
        <v>0</v>
      </c>
      <c r="AV10" s="42">
        <f t="shared" si="23"/>
        <v>0.66</v>
      </c>
      <c r="AW10" s="42">
        <f t="shared" si="2"/>
        <v>9.3485450000000014</v>
      </c>
      <c r="AX10" s="46">
        <f t="shared" si="3"/>
        <v>0.2209545833333332</v>
      </c>
      <c r="AY10" s="6">
        <v>12</v>
      </c>
      <c r="AZ10" s="38"/>
      <c r="BA10" s="42">
        <f t="shared" si="24"/>
        <v>0</v>
      </c>
      <c r="BB10" s="42">
        <f t="shared" si="25"/>
        <v>0</v>
      </c>
    </row>
    <row r="11" spans="1:54" ht="15" customHeight="1" x14ac:dyDescent="0.25">
      <c r="A11" s="31">
        <v>12</v>
      </c>
      <c r="B11" s="32"/>
      <c r="C11" s="32"/>
      <c r="D11" s="32"/>
      <c r="E11" s="29" t="s">
        <v>54</v>
      </c>
      <c r="F11" s="29" t="s">
        <v>55</v>
      </c>
      <c r="G11" s="29" t="s">
        <v>56</v>
      </c>
      <c r="H11" s="30" t="s">
        <v>57</v>
      </c>
      <c r="I11" s="29" t="s">
        <v>58</v>
      </c>
      <c r="J11" s="29" t="s">
        <v>68</v>
      </c>
      <c r="K11" s="31" t="s">
        <v>60</v>
      </c>
      <c r="L11" s="32" t="s">
        <v>61</v>
      </c>
      <c r="M11" s="29" t="s">
        <v>75</v>
      </c>
      <c r="N11" s="29" t="s">
        <v>77</v>
      </c>
      <c r="O11" s="29"/>
      <c r="P11" s="33" t="s">
        <v>82</v>
      </c>
      <c r="Q11" s="32"/>
      <c r="R11" s="32"/>
      <c r="S11" s="29" t="s">
        <v>65</v>
      </c>
      <c r="T11" s="34">
        <v>5.7</v>
      </c>
      <c r="U11" s="35">
        <v>5.88</v>
      </c>
      <c r="V11" s="29" t="s">
        <v>66</v>
      </c>
      <c r="W11" s="48">
        <v>30</v>
      </c>
      <c r="X11" s="48">
        <v>25</v>
      </c>
      <c r="Y11" s="48">
        <v>44</v>
      </c>
      <c r="Z11" s="49">
        <v>8.3699999999999992</v>
      </c>
      <c r="AA11" s="38">
        <v>4</v>
      </c>
      <c r="AB11" s="50">
        <f t="shared" si="15"/>
        <v>3.3000000000000002E-2</v>
      </c>
      <c r="AC11" s="37">
        <v>56</v>
      </c>
      <c r="AD11" s="40">
        <f t="shared" si="16"/>
        <v>6787.878787878788</v>
      </c>
      <c r="AE11" s="41">
        <v>3500</v>
      </c>
      <c r="AF11" s="51">
        <f t="shared" si="17"/>
        <v>0.515625</v>
      </c>
      <c r="AG11" s="32" t="s">
        <v>67</v>
      </c>
      <c r="AH11" s="43">
        <v>0.41399999999999998</v>
      </c>
      <c r="AI11" s="42">
        <f t="shared" si="18"/>
        <v>2.43432</v>
      </c>
      <c r="AJ11" s="42">
        <f t="shared" si="19"/>
        <v>8.8299450000000004</v>
      </c>
      <c r="AK11" s="44">
        <v>0</v>
      </c>
      <c r="AL11" s="51">
        <f t="shared" si="0"/>
        <v>0</v>
      </c>
      <c r="AM11" s="44">
        <v>0</v>
      </c>
      <c r="AN11" s="51">
        <f t="shared" si="1"/>
        <v>0</v>
      </c>
      <c r="AO11" s="44">
        <v>5.5E-2</v>
      </c>
      <c r="AP11" s="42">
        <f t="shared" si="20"/>
        <v>0.66</v>
      </c>
      <c r="AQ11" s="44">
        <v>0</v>
      </c>
      <c r="AR11" s="42">
        <f t="shared" si="21"/>
        <v>0</v>
      </c>
      <c r="AS11" s="45">
        <v>0</v>
      </c>
      <c r="AT11" s="44">
        <v>0</v>
      </c>
      <c r="AU11" s="42">
        <f t="shared" si="22"/>
        <v>0</v>
      </c>
      <c r="AV11" s="42">
        <f t="shared" si="23"/>
        <v>0.66</v>
      </c>
      <c r="AW11" s="51">
        <f t="shared" si="2"/>
        <v>9.4899450000000005</v>
      </c>
      <c r="AX11" s="52">
        <f t="shared" si="3"/>
        <v>0.20917124999999995</v>
      </c>
      <c r="AY11" s="6">
        <v>12</v>
      </c>
      <c r="AZ11" s="5"/>
      <c r="BA11" s="42">
        <f t="shared" si="24"/>
        <v>0</v>
      </c>
      <c r="BB11" s="42">
        <f t="shared" si="25"/>
        <v>0</v>
      </c>
    </row>
    <row r="12" spans="1:54" ht="15" customHeight="1" x14ac:dyDescent="0.25">
      <c r="A12" s="31">
        <v>13</v>
      </c>
      <c r="B12" s="32"/>
      <c r="C12" s="32"/>
      <c r="D12" s="32"/>
      <c r="E12" s="29" t="s">
        <v>54</v>
      </c>
      <c r="F12" s="29" t="s">
        <v>55</v>
      </c>
      <c r="G12" s="29" t="s">
        <v>56</v>
      </c>
      <c r="H12" s="30" t="s">
        <v>57</v>
      </c>
      <c r="I12" s="29" t="s">
        <v>58</v>
      </c>
      <c r="J12" s="29" t="s">
        <v>68</v>
      </c>
      <c r="K12" s="31" t="s">
        <v>60</v>
      </c>
      <c r="L12" s="32" t="s">
        <v>61</v>
      </c>
      <c r="M12" s="29" t="s">
        <v>62</v>
      </c>
      <c r="N12" s="29" t="s">
        <v>83</v>
      </c>
      <c r="O12" s="29"/>
      <c r="P12" s="33" t="s">
        <v>84</v>
      </c>
      <c r="Q12" s="29"/>
      <c r="R12" s="29"/>
      <c r="S12" s="29" t="s">
        <v>65</v>
      </c>
      <c r="T12" s="34">
        <v>3.57</v>
      </c>
      <c r="U12" s="35">
        <v>3.68</v>
      </c>
      <c r="V12" s="29" t="s">
        <v>66</v>
      </c>
      <c r="W12" s="36">
        <v>30</v>
      </c>
      <c r="X12" s="36">
        <v>25</v>
      </c>
      <c r="Y12" s="36">
        <v>32</v>
      </c>
      <c r="Z12" s="37">
        <v>4.3600000000000003</v>
      </c>
      <c r="AA12" s="38">
        <v>4</v>
      </c>
      <c r="AB12" s="39">
        <f>IF(W12="","",W12*X12*Y12/1000000)</f>
        <v>2.4E-2</v>
      </c>
      <c r="AC12" s="37">
        <v>56</v>
      </c>
      <c r="AD12" s="40">
        <f>IF(AA12="","",AC12/AB12*AA12)</f>
        <v>9333.3333333333339</v>
      </c>
      <c r="AE12" s="41">
        <v>3500</v>
      </c>
      <c r="AF12" s="42">
        <f>IF(ISERROR(AE12/AD12),"",AE12/AD12)</f>
        <v>0.375</v>
      </c>
      <c r="AG12" s="29" t="s">
        <v>67</v>
      </c>
      <c r="AH12" s="43">
        <v>0.41399999999999998</v>
      </c>
      <c r="AI12" s="42">
        <f>IF(ISERROR(U12*AH12),"",U12*AH12)</f>
        <v>1.52352</v>
      </c>
      <c r="AJ12" s="42">
        <f>IF(ISERROR(U12+AF12+AI12),"",U12+AF12+AI12)</f>
        <v>5.5785199999999993</v>
      </c>
      <c r="AK12" s="44">
        <v>0</v>
      </c>
      <c r="AL12" s="42">
        <f t="shared" si="0"/>
        <v>0</v>
      </c>
      <c r="AM12" s="44">
        <v>0</v>
      </c>
      <c r="AN12" s="42">
        <f t="shared" si="1"/>
        <v>0</v>
      </c>
      <c r="AO12" s="44">
        <v>5.5E-2</v>
      </c>
      <c r="AP12" s="42">
        <f>IF(ISERROR(AY12*AO12),"",AY12*AO12)</f>
        <v>0.41525000000000001</v>
      </c>
      <c r="AQ12" s="44">
        <v>0</v>
      </c>
      <c r="AR12" s="42">
        <f>IF(ISERROR(U12*AQ12),"",U12*AQ12)</f>
        <v>0</v>
      </c>
      <c r="AS12" s="45">
        <v>0</v>
      </c>
      <c r="AT12" s="44">
        <v>0</v>
      </c>
      <c r="AU12" s="42">
        <f>IF(ISERROR(AY12*AT12),"",AY12*AT12)</f>
        <v>0</v>
      </c>
      <c r="AV12" s="42">
        <f>IF(ISERROR(AL12+AN12+AP12+AR12+AU12),"",AL12+AN12+AP12+AR12+AU12)</f>
        <v>0.41525000000000001</v>
      </c>
      <c r="AW12" s="42">
        <f t="shared" si="2"/>
        <v>5.9937699999999996</v>
      </c>
      <c r="AX12" s="46">
        <f t="shared" si="3"/>
        <v>0.20612317880794706</v>
      </c>
      <c r="AY12" s="6">
        <v>7.55</v>
      </c>
      <c r="AZ12" s="38"/>
      <c r="BA12" s="42">
        <f>IF(ISERROR(AW12*AZ12),"",AW12*AZ12)</f>
        <v>0</v>
      </c>
      <c r="BB12" s="42">
        <f>IF(ISERROR(AY12*AZ12),"",AY12*AZ12)</f>
        <v>0</v>
      </c>
    </row>
    <row r="13" spans="1:54" ht="15" customHeight="1" x14ac:dyDescent="0.25">
      <c r="A13" s="31">
        <v>14</v>
      </c>
      <c r="B13" s="32"/>
      <c r="C13" s="32"/>
      <c r="D13" s="32"/>
      <c r="E13" s="29" t="s">
        <v>54</v>
      </c>
      <c r="F13" s="29" t="s">
        <v>55</v>
      </c>
      <c r="G13" s="29" t="s">
        <v>56</v>
      </c>
      <c r="H13" s="30" t="s">
        <v>57</v>
      </c>
      <c r="I13" s="29" t="s">
        <v>85</v>
      </c>
      <c r="J13" s="29" t="s">
        <v>68</v>
      </c>
      <c r="K13" s="31" t="s">
        <v>60</v>
      </c>
      <c r="L13" s="32" t="s">
        <v>61</v>
      </c>
      <c r="M13" s="29" t="s">
        <v>69</v>
      </c>
      <c r="N13" s="29" t="s">
        <v>83</v>
      </c>
      <c r="O13" s="29"/>
      <c r="P13" s="33" t="s">
        <v>86</v>
      </c>
      <c r="Q13" s="29"/>
      <c r="R13" s="29"/>
      <c r="S13" s="29" t="s">
        <v>65</v>
      </c>
      <c r="T13" s="34">
        <v>4.37</v>
      </c>
      <c r="U13" s="35">
        <v>4.5</v>
      </c>
      <c r="V13" s="29" t="s">
        <v>66</v>
      </c>
      <c r="W13" s="36">
        <v>30</v>
      </c>
      <c r="X13" s="36">
        <v>25</v>
      </c>
      <c r="Y13" s="36">
        <v>36</v>
      </c>
      <c r="Z13" s="37">
        <v>6.17</v>
      </c>
      <c r="AA13" s="38">
        <v>4</v>
      </c>
      <c r="AB13" s="39">
        <f t="shared" ref="AB13:AB16" si="26">IF(W13="","",W13*X13*Y13/1000000)</f>
        <v>2.7E-2</v>
      </c>
      <c r="AC13" s="37">
        <v>56</v>
      </c>
      <c r="AD13" s="40">
        <f t="shared" ref="AD13:AD16" si="27">IF(AA13="","",AC13/AB13*AA13)</f>
        <v>8296.2962962962956</v>
      </c>
      <c r="AE13" s="41">
        <v>3500</v>
      </c>
      <c r="AF13" s="42">
        <f t="shared" ref="AF13:AF16" si="28">IF(ISERROR(AE13/AD13),"",AE13/AD13)</f>
        <v>0.42187500000000006</v>
      </c>
      <c r="AG13" s="29" t="s">
        <v>67</v>
      </c>
      <c r="AH13" s="43">
        <v>0.41399999999999998</v>
      </c>
      <c r="AI13" s="42">
        <f t="shared" ref="AI13:AI16" si="29">IF(ISERROR(U13*AH13),"",U13*AH13)</f>
        <v>1.863</v>
      </c>
      <c r="AJ13" s="42">
        <f t="shared" ref="AJ13:AJ16" si="30">IF(ISERROR(U13+AF13+AI13),"",U13+AF13+AI13)</f>
        <v>6.7848749999999995</v>
      </c>
      <c r="AK13" s="44">
        <v>0</v>
      </c>
      <c r="AL13" s="42">
        <f t="shared" si="0"/>
        <v>0</v>
      </c>
      <c r="AM13" s="44">
        <v>0</v>
      </c>
      <c r="AN13" s="42">
        <f t="shared" si="1"/>
        <v>0</v>
      </c>
      <c r="AO13" s="44">
        <v>5.5E-2</v>
      </c>
      <c r="AP13" s="42">
        <f t="shared" ref="AP13:AP16" si="31">IF(ISERROR(AY13*AO13),"",AY13*AO13)</f>
        <v>0.50600000000000001</v>
      </c>
      <c r="AQ13" s="44">
        <v>0</v>
      </c>
      <c r="AR13" s="42">
        <f t="shared" ref="AR13:AR16" si="32">IF(ISERROR(U13*AQ13),"",U13*AQ13)</f>
        <v>0</v>
      </c>
      <c r="AS13" s="45">
        <v>0</v>
      </c>
      <c r="AT13" s="44">
        <v>0</v>
      </c>
      <c r="AU13" s="42">
        <f t="shared" ref="AU13:AU16" si="33">IF(ISERROR(AY13*AT13),"",AY13*AT13)</f>
        <v>0</v>
      </c>
      <c r="AV13" s="42">
        <f t="shared" ref="AV13:AV16" si="34">IF(ISERROR(AL13+AN13+AP13+AR13+AU13),"",AL13+AN13+AP13+AR13+AU13)</f>
        <v>0.50600000000000001</v>
      </c>
      <c r="AW13" s="42">
        <f t="shared" si="2"/>
        <v>7.2908749999999998</v>
      </c>
      <c r="AX13" s="46">
        <f t="shared" si="3"/>
        <v>0.2075135869565217</v>
      </c>
      <c r="AY13" s="6">
        <v>9.1999999999999993</v>
      </c>
      <c r="AZ13" s="38"/>
      <c r="BA13" s="42">
        <f t="shared" ref="BA13:BA16" si="35">IF(ISERROR(AW13*AZ13),"",AW13*AZ13)</f>
        <v>0</v>
      </c>
      <c r="BB13" s="42">
        <f t="shared" ref="BB13:BB16" si="36">IF(ISERROR(AY13*AZ13),"",AY13*AZ13)</f>
        <v>0</v>
      </c>
    </row>
    <row r="14" spans="1:54" ht="15" customHeight="1" x14ac:dyDescent="0.25">
      <c r="A14" s="31">
        <v>15</v>
      </c>
      <c r="B14" s="32"/>
      <c r="C14" s="32"/>
      <c r="D14" s="32"/>
      <c r="E14" s="29" t="s">
        <v>54</v>
      </c>
      <c r="F14" s="29" t="s">
        <v>55</v>
      </c>
      <c r="G14" s="29" t="s">
        <v>56</v>
      </c>
      <c r="H14" s="30" t="s">
        <v>57</v>
      </c>
      <c r="I14" s="29" t="s">
        <v>58</v>
      </c>
      <c r="J14" s="29" t="s">
        <v>68</v>
      </c>
      <c r="K14" s="31" t="s">
        <v>60</v>
      </c>
      <c r="L14" s="32" t="s">
        <v>61</v>
      </c>
      <c r="M14" s="29" t="s">
        <v>71</v>
      </c>
      <c r="N14" s="29" t="s">
        <v>83</v>
      </c>
      <c r="O14" s="29"/>
      <c r="P14" s="33" t="s">
        <v>87</v>
      </c>
      <c r="Q14" s="29"/>
      <c r="R14" s="29"/>
      <c r="S14" s="29" t="s">
        <v>65</v>
      </c>
      <c r="T14" s="34">
        <v>4.8499999999999996</v>
      </c>
      <c r="U14" s="35">
        <v>5</v>
      </c>
      <c r="V14" s="29" t="s">
        <v>66</v>
      </c>
      <c r="W14" s="36">
        <v>30</v>
      </c>
      <c r="X14" s="36">
        <v>25</v>
      </c>
      <c r="Y14" s="36">
        <v>40</v>
      </c>
      <c r="Z14" s="37">
        <v>7.04</v>
      </c>
      <c r="AA14" s="38">
        <v>4</v>
      </c>
      <c r="AB14" s="39">
        <f t="shared" si="26"/>
        <v>0.03</v>
      </c>
      <c r="AC14" s="37">
        <v>56</v>
      </c>
      <c r="AD14" s="40">
        <f t="shared" si="27"/>
        <v>7466.666666666667</v>
      </c>
      <c r="AE14" s="41">
        <v>3500</v>
      </c>
      <c r="AF14" s="42">
        <f t="shared" si="28"/>
        <v>0.46875</v>
      </c>
      <c r="AG14" s="29" t="s">
        <v>67</v>
      </c>
      <c r="AH14" s="43">
        <v>0.41399999999999998</v>
      </c>
      <c r="AI14" s="42">
        <f t="shared" si="29"/>
        <v>2.0699999999999998</v>
      </c>
      <c r="AJ14" s="42">
        <f t="shared" si="30"/>
        <v>7.5387500000000003</v>
      </c>
      <c r="AK14" s="44">
        <v>0</v>
      </c>
      <c r="AL14" s="42">
        <f t="shared" si="0"/>
        <v>0</v>
      </c>
      <c r="AM14" s="44">
        <v>0</v>
      </c>
      <c r="AN14" s="42">
        <f t="shared" si="1"/>
        <v>0</v>
      </c>
      <c r="AO14" s="44">
        <v>5.5E-2</v>
      </c>
      <c r="AP14" s="42">
        <f t="shared" si="31"/>
        <v>0.5665</v>
      </c>
      <c r="AQ14" s="44">
        <v>0</v>
      </c>
      <c r="AR14" s="42">
        <f t="shared" si="32"/>
        <v>0</v>
      </c>
      <c r="AS14" s="45">
        <v>0</v>
      </c>
      <c r="AT14" s="44">
        <v>0</v>
      </c>
      <c r="AU14" s="42">
        <f t="shared" si="33"/>
        <v>0</v>
      </c>
      <c r="AV14" s="42">
        <f t="shared" si="34"/>
        <v>0.5665</v>
      </c>
      <c r="AW14" s="42">
        <f t="shared" si="2"/>
        <v>8.1052499999999998</v>
      </c>
      <c r="AX14" s="46">
        <f t="shared" si="3"/>
        <v>0.21308252427184474</v>
      </c>
      <c r="AY14" s="6">
        <v>10.3</v>
      </c>
      <c r="AZ14" s="38"/>
      <c r="BA14" s="42">
        <f t="shared" si="35"/>
        <v>0</v>
      </c>
      <c r="BB14" s="42">
        <f t="shared" si="36"/>
        <v>0</v>
      </c>
    </row>
    <row r="15" spans="1:54" ht="15" customHeight="1" x14ac:dyDescent="0.25">
      <c r="A15" s="31">
        <v>16</v>
      </c>
      <c r="B15" s="32"/>
      <c r="C15" s="32"/>
      <c r="D15" s="32"/>
      <c r="E15" s="29" t="s">
        <v>54</v>
      </c>
      <c r="F15" s="29" t="s">
        <v>55</v>
      </c>
      <c r="G15" s="29" t="s">
        <v>56</v>
      </c>
      <c r="H15" s="30" t="s">
        <v>57</v>
      </c>
      <c r="I15" s="29" t="s">
        <v>58</v>
      </c>
      <c r="J15" s="29" t="s">
        <v>68</v>
      </c>
      <c r="K15" s="31" t="s">
        <v>60</v>
      </c>
      <c r="L15" s="32" t="s">
        <v>61</v>
      </c>
      <c r="M15" s="29" t="s">
        <v>73</v>
      </c>
      <c r="N15" s="29" t="s">
        <v>83</v>
      </c>
      <c r="O15" s="29"/>
      <c r="P15" s="33" t="s">
        <v>88</v>
      </c>
      <c r="Q15" s="29"/>
      <c r="R15" s="29"/>
      <c r="S15" s="29" t="s">
        <v>65</v>
      </c>
      <c r="T15" s="34">
        <v>5.61</v>
      </c>
      <c r="U15" s="35">
        <v>5.78</v>
      </c>
      <c r="V15" s="29" t="s">
        <v>66</v>
      </c>
      <c r="W15" s="36">
        <v>30</v>
      </c>
      <c r="X15" s="36">
        <v>25</v>
      </c>
      <c r="Y15" s="36">
        <v>44</v>
      </c>
      <c r="Z15" s="37">
        <v>8.3699999999999992</v>
      </c>
      <c r="AA15" s="38">
        <v>4</v>
      </c>
      <c r="AB15" s="39">
        <f t="shared" si="26"/>
        <v>3.3000000000000002E-2</v>
      </c>
      <c r="AC15" s="37">
        <v>56</v>
      </c>
      <c r="AD15" s="40">
        <f t="shared" si="27"/>
        <v>6787.878787878788</v>
      </c>
      <c r="AE15" s="41">
        <v>3500</v>
      </c>
      <c r="AF15" s="42">
        <f t="shared" si="28"/>
        <v>0.515625</v>
      </c>
      <c r="AG15" s="29" t="s">
        <v>67</v>
      </c>
      <c r="AH15" s="43">
        <v>0.41399999999999998</v>
      </c>
      <c r="AI15" s="42">
        <f t="shared" si="29"/>
        <v>2.3929200000000002</v>
      </c>
      <c r="AJ15" s="42">
        <f t="shared" si="30"/>
        <v>8.6885450000000013</v>
      </c>
      <c r="AK15" s="44">
        <v>0</v>
      </c>
      <c r="AL15" s="42">
        <f t="shared" si="0"/>
        <v>0</v>
      </c>
      <c r="AM15" s="44">
        <v>0</v>
      </c>
      <c r="AN15" s="42">
        <f t="shared" si="1"/>
        <v>0</v>
      </c>
      <c r="AO15" s="44">
        <v>5.5E-2</v>
      </c>
      <c r="AP15" s="42">
        <f t="shared" si="31"/>
        <v>0.66</v>
      </c>
      <c r="AQ15" s="44">
        <v>0</v>
      </c>
      <c r="AR15" s="42">
        <f t="shared" si="32"/>
        <v>0</v>
      </c>
      <c r="AS15" s="45">
        <v>0</v>
      </c>
      <c r="AT15" s="44">
        <v>0</v>
      </c>
      <c r="AU15" s="42">
        <f t="shared" si="33"/>
        <v>0</v>
      </c>
      <c r="AV15" s="42">
        <f t="shared" si="34"/>
        <v>0.66</v>
      </c>
      <c r="AW15" s="42">
        <f t="shared" si="2"/>
        <v>9.3485450000000014</v>
      </c>
      <c r="AX15" s="46">
        <f t="shared" si="3"/>
        <v>0.2209545833333332</v>
      </c>
      <c r="AY15" s="6">
        <v>12</v>
      </c>
      <c r="AZ15" s="38"/>
      <c r="BA15" s="42">
        <f t="shared" si="35"/>
        <v>0</v>
      </c>
      <c r="BB15" s="42">
        <f t="shared" si="36"/>
        <v>0</v>
      </c>
    </row>
    <row r="16" spans="1:54" ht="15" customHeight="1" x14ac:dyDescent="0.25">
      <c r="A16" s="31">
        <v>17</v>
      </c>
      <c r="B16" s="32"/>
      <c r="C16" s="32"/>
      <c r="D16" s="32"/>
      <c r="E16" s="29" t="s">
        <v>54</v>
      </c>
      <c r="F16" s="29" t="s">
        <v>55</v>
      </c>
      <c r="G16" s="29" t="s">
        <v>56</v>
      </c>
      <c r="H16" s="30" t="s">
        <v>57</v>
      </c>
      <c r="I16" s="29" t="s">
        <v>58</v>
      </c>
      <c r="J16" s="29" t="s">
        <v>68</v>
      </c>
      <c r="K16" s="31" t="s">
        <v>60</v>
      </c>
      <c r="L16" s="32" t="s">
        <v>61</v>
      </c>
      <c r="M16" s="29" t="s">
        <v>75</v>
      </c>
      <c r="N16" s="29" t="s">
        <v>83</v>
      </c>
      <c r="O16" s="29"/>
      <c r="P16" s="33" t="s">
        <v>89</v>
      </c>
      <c r="Q16" s="32"/>
      <c r="R16" s="32"/>
      <c r="S16" s="29" t="s">
        <v>65</v>
      </c>
      <c r="T16" s="34">
        <v>5.7</v>
      </c>
      <c r="U16" s="35">
        <v>5.88</v>
      </c>
      <c r="V16" s="29" t="s">
        <v>66</v>
      </c>
      <c r="W16" s="48">
        <v>30</v>
      </c>
      <c r="X16" s="48">
        <v>25</v>
      </c>
      <c r="Y16" s="48">
        <v>44</v>
      </c>
      <c r="Z16" s="49">
        <v>8.3699999999999992</v>
      </c>
      <c r="AA16" s="38">
        <v>4</v>
      </c>
      <c r="AB16" s="50">
        <f t="shared" si="26"/>
        <v>3.3000000000000002E-2</v>
      </c>
      <c r="AC16" s="37">
        <v>56</v>
      </c>
      <c r="AD16" s="40">
        <f t="shared" si="27"/>
        <v>6787.878787878788</v>
      </c>
      <c r="AE16" s="41">
        <v>3500</v>
      </c>
      <c r="AF16" s="51">
        <f t="shared" si="28"/>
        <v>0.515625</v>
      </c>
      <c r="AG16" s="32" t="s">
        <v>67</v>
      </c>
      <c r="AH16" s="43">
        <v>0.41399999999999998</v>
      </c>
      <c r="AI16" s="42">
        <f t="shared" si="29"/>
        <v>2.43432</v>
      </c>
      <c r="AJ16" s="42">
        <f t="shared" si="30"/>
        <v>8.8299450000000004</v>
      </c>
      <c r="AK16" s="44">
        <v>0</v>
      </c>
      <c r="AL16" s="51">
        <f t="shared" si="0"/>
        <v>0</v>
      </c>
      <c r="AM16" s="44">
        <v>0</v>
      </c>
      <c r="AN16" s="51">
        <f t="shared" si="1"/>
        <v>0</v>
      </c>
      <c r="AO16" s="44">
        <v>5.5E-2</v>
      </c>
      <c r="AP16" s="42">
        <f t="shared" si="31"/>
        <v>0.66</v>
      </c>
      <c r="AQ16" s="44">
        <v>0</v>
      </c>
      <c r="AR16" s="42">
        <f t="shared" si="32"/>
        <v>0</v>
      </c>
      <c r="AS16" s="45">
        <v>0</v>
      </c>
      <c r="AT16" s="44">
        <v>0</v>
      </c>
      <c r="AU16" s="42">
        <f t="shared" si="33"/>
        <v>0</v>
      </c>
      <c r="AV16" s="42">
        <f t="shared" si="34"/>
        <v>0.66</v>
      </c>
      <c r="AW16" s="51">
        <f t="shared" si="2"/>
        <v>9.4899450000000005</v>
      </c>
      <c r="AX16" s="52">
        <f t="shared" si="3"/>
        <v>0.20917124999999995</v>
      </c>
      <c r="AY16" s="6">
        <v>12</v>
      </c>
      <c r="AZ16" s="5"/>
      <c r="BA16" s="42">
        <f t="shared" si="35"/>
        <v>0</v>
      </c>
      <c r="BB16" s="42">
        <f t="shared" si="36"/>
        <v>0</v>
      </c>
    </row>
    <row r="17" spans="1:54" ht="15" customHeight="1" x14ac:dyDescent="0.25">
      <c r="A17" s="31">
        <v>18</v>
      </c>
      <c r="B17" s="32"/>
      <c r="C17" s="32"/>
      <c r="D17" s="32"/>
      <c r="E17" s="29" t="s">
        <v>54</v>
      </c>
      <c r="F17" s="29" t="s">
        <v>55</v>
      </c>
      <c r="G17" s="29" t="s">
        <v>56</v>
      </c>
      <c r="H17" s="30" t="s">
        <v>57</v>
      </c>
      <c r="I17" s="29" t="s">
        <v>58</v>
      </c>
      <c r="J17" s="29" t="s">
        <v>68</v>
      </c>
      <c r="K17" s="31" t="s">
        <v>60</v>
      </c>
      <c r="L17" s="32" t="s">
        <v>61</v>
      </c>
      <c r="M17" s="29" t="s">
        <v>62</v>
      </c>
      <c r="N17" s="29" t="s">
        <v>90</v>
      </c>
      <c r="O17" s="29"/>
      <c r="P17" s="33" t="s">
        <v>91</v>
      </c>
      <c r="Q17" s="29"/>
      <c r="R17" s="29"/>
      <c r="S17" s="29" t="s">
        <v>65</v>
      </c>
      <c r="T17" s="34">
        <v>3.57</v>
      </c>
      <c r="U17" s="35">
        <v>3.68</v>
      </c>
      <c r="V17" s="29" t="s">
        <v>66</v>
      </c>
      <c r="W17" s="36">
        <v>30</v>
      </c>
      <c r="X17" s="36">
        <v>25</v>
      </c>
      <c r="Y17" s="36">
        <v>32</v>
      </c>
      <c r="Z17" s="37">
        <v>4.3600000000000003</v>
      </c>
      <c r="AA17" s="38">
        <v>4</v>
      </c>
      <c r="AB17" s="39">
        <f>IF(W17="","",W17*X17*Y17/1000000)</f>
        <v>2.4E-2</v>
      </c>
      <c r="AC17" s="37">
        <v>56</v>
      </c>
      <c r="AD17" s="40">
        <f>IF(AA17="","",AC17/AB17*AA17)</f>
        <v>9333.3333333333339</v>
      </c>
      <c r="AE17" s="41">
        <v>3500</v>
      </c>
      <c r="AF17" s="42">
        <f>IF(ISERROR(AE17/AD17),"",AE17/AD17)</f>
        <v>0.375</v>
      </c>
      <c r="AG17" s="29" t="s">
        <v>67</v>
      </c>
      <c r="AH17" s="43">
        <v>0.41399999999999998</v>
      </c>
      <c r="AI17" s="42">
        <f>IF(ISERROR(U17*AH17),"",U17*AH17)</f>
        <v>1.52352</v>
      </c>
      <c r="AJ17" s="42">
        <f>IF(ISERROR(U17+AF17+AI17),"",U17+AF17+AI17)</f>
        <v>5.5785199999999993</v>
      </c>
      <c r="AK17" s="44">
        <v>0</v>
      </c>
      <c r="AL17" s="42">
        <f t="shared" si="0"/>
        <v>0</v>
      </c>
      <c r="AM17" s="44">
        <v>0</v>
      </c>
      <c r="AN17" s="42">
        <f t="shared" si="1"/>
        <v>0</v>
      </c>
      <c r="AO17" s="44">
        <v>5.5E-2</v>
      </c>
      <c r="AP17" s="42">
        <f>IF(ISERROR(AY17*AO17),"",AY17*AO17)</f>
        <v>0.41525000000000001</v>
      </c>
      <c r="AQ17" s="44">
        <v>0</v>
      </c>
      <c r="AR17" s="42">
        <f>IF(ISERROR(U17*AQ17),"",U17*AQ17)</f>
        <v>0</v>
      </c>
      <c r="AS17" s="45">
        <v>0</v>
      </c>
      <c r="AT17" s="44">
        <v>0</v>
      </c>
      <c r="AU17" s="42">
        <f>IF(ISERROR(AY17*AT17),"",AY17*AT17)</f>
        <v>0</v>
      </c>
      <c r="AV17" s="42">
        <f>IF(ISERROR(AL17+AN17+AP17+AR17+AU17),"",AL17+AN17+AP17+AR17+AU17)</f>
        <v>0.41525000000000001</v>
      </c>
      <c r="AW17" s="42">
        <f t="shared" si="2"/>
        <v>5.9937699999999996</v>
      </c>
      <c r="AX17" s="46">
        <f t="shared" si="3"/>
        <v>0.20612317880794706</v>
      </c>
      <c r="AY17" s="6">
        <v>7.55</v>
      </c>
      <c r="AZ17" s="38"/>
      <c r="BA17" s="42">
        <f>IF(ISERROR(AW17*AZ17),"",AW17*AZ17)</f>
        <v>0</v>
      </c>
      <c r="BB17" s="42">
        <f>IF(ISERROR(AY17*AZ17),"",AY17*AZ17)</f>
        <v>0</v>
      </c>
    </row>
    <row r="18" spans="1:54" ht="15" customHeight="1" x14ac:dyDescent="0.25">
      <c r="A18" s="31">
        <v>19</v>
      </c>
      <c r="B18" s="32"/>
      <c r="C18" s="32"/>
      <c r="D18" s="32"/>
      <c r="E18" s="29" t="s">
        <v>54</v>
      </c>
      <c r="F18" s="29" t="s">
        <v>55</v>
      </c>
      <c r="G18" s="29" t="s">
        <v>56</v>
      </c>
      <c r="H18" s="30" t="s">
        <v>57</v>
      </c>
      <c r="I18" s="29" t="s">
        <v>92</v>
      </c>
      <c r="J18" s="29" t="s">
        <v>68</v>
      </c>
      <c r="K18" s="31" t="s">
        <v>60</v>
      </c>
      <c r="L18" s="32" t="s">
        <v>61</v>
      </c>
      <c r="M18" s="29" t="s">
        <v>69</v>
      </c>
      <c r="N18" s="29" t="s">
        <v>90</v>
      </c>
      <c r="O18" s="29"/>
      <c r="P18" s="33" t="s">
        <v>93</v>
      </c>
      <c r="Q18" s="29"/>
      <c r="R18" s="29"/>
      <c r="S18" s="29" t="s">
        <v>65</v>
      </c>
      <c r="T18" s="34">
        <v>4.37</v>
      </c>
      <c r="U18" s="35">
        <v>4.5</v>
      </c>
      <c r="V18" s="29" t="s">
        <v>66</v>
      </c>
      <c r="W18" s="36">
        <v>30</v>
      </c>
      <c r="X18" s="36">
        <v>25</v>
      </c>
      <c r="Y18" s="36">
        <v>36</v>
      </c>
      <c r="Z18" s="37">
        <v>6.17</v>
      </c>
      <c r="AA18" s="38">
        <v>4</v>
      </c>
      <c r="AB18" s="39">
        <f t="shared" ref="AB18:AB21" si="37">IF(W18="","",W18*X18*Y18/1000000)</f>
        <v>2.7E-2</v>
      </c>
      <c r="AC18" s="37">
        <v>56</v>
      </c>
      <c r="AD18" s="40">
        <f t="shared" ref="AD18:AD21" si="38">IF(AA18="","",AC18/AB18*AA18)</f>
        <v>8296.2962962962956</v>
      </c>
      <c r="AE18" s="41">
        <v>3500</v>
      </c>
      <c r="AF18" s="42">
        <f t="shared" ref="AF18:AF21" si="39">IF(ISERROR(AE18/AD18),"",AE18/AD18)</f>
        <v>0.42187500000000006</v>
      </c>
      <c r="AG18" s="29" t="s">
        <v>67</v>
      </c>
      <c r="AH18" s="43">
        <v>0.41399999999999998</v>
      </c>
      <c r="AI18" s="42">
        <f t="shared" ref="AI18:AI21" si="40">IF(ISERROR(U18*AH18),"",U18*AH18)</f>
        <v>1.863</v>
      </c>
      <c r="AJ18" s="42">
        <f t="shared" ref="AJ18:AJ21" si="41">IF(ISERROR(U18+AF18+AI18),"",U18+AF18+AI18)</f>
        <v>6.7848749999999995</v>
      </c>
      <c r="AK18" s="44">
        <v>0</v>
      </c>
      <c r="AL18" s="42">
        <f t="shared" si="0"/>
        <v>0</v>
      </c>
      <c r="AM18" s="44">
        <v>0</v>
      </c>
      <c r="AN18" s="42">
        <f t="shared" si="1"/>
        <v>0</v>
      </c>
      <c r="AO18" s="44">
        <v>5.5E-2</v>
      </c>
      <c r="AP18" s="42">
        <f t="shared" ref="AP18:AP21" si="42">IF(ISERROR(AY18*AO18),"",AY18*AO18)</f>
        <v>0.50600000000000001</v>
      </c>
      <c r="AQ18" s="44">
        <v>0</v>
      </c>
      <c r="AR18" s="42">
        <f t="shared" ref="AR18:AR21" si="43">IF(ISERROR(U18*AQ18),"",U18*AQ18)</f>
        <v>0</v>
      </c>
      <c r="AS18" s="45">
        <v>0</v>
      </c>
      <c r="AT18" s="44">
        <v>0</v>
      </c>
      <c r="AU18" s="42">
        <f t="shared" ref="AU18:AU21" si="44">IF(ISERROR(AY18*AT18),"",AY18*AT18)</f>
        <v>0</v>
      </c>
      <c r="AV18" s="42">
        <f t="shared" ref="AV18:AV21" si="45">IF(ISERROR(AL18+AN18+AP18+AR18+AU18),"",AL18+AN18+AP18+AR18+AU18)</f>
        <v>0.50600000000000001</v>
      </c>
      <c r="AW18" s="42">
        <f t="shared" si="2"/>
        <v>7.2908749999999998</v>
      </c>
      <c r="AX18" s="46">
        <f t="shared" si="3"/>
        <v>0.2075135869565217</v>
      </c>
      <c r="AY18" s="6">
        <v>9.1999999999999993</v>
      </c>
      <c r="AZ18" s="38"/>
      <c r="BA18" s="42">
        <f t="shared" ref="BA18:BA21" si="46">IF(ISERROR(AW18*AZ18),"",AW18*AZ18)</f>
        <v>0</v>
      </c>
      <c r="BB18" s="42">
        <f t="shared" ref="BB18:BB21" si="47">IF(ISERROR(AY18*AZ18),"",AY18*AZ18)</f>
        <v>0</v>
      </c>
    </row>
    <row r="19" spans="1:54" ht="15" customHeight="1" x14ac:dyDescent="0.25">
      <c r="A19" s="31">
        <v>20</v>
      </c>
      <c r="B19" s="32"/>
      <c r="C19" s="32"/>
      <c r="D19" s="32"/>
      <c r="E19" s="29" t="s">
        <v>54</v>
      </c>
      <c r="F19" s="29" t="s">
        <v>55</v>
      </c>
      <c r="G19" s="29" t="s">
        <v>56</v>
      </c>
      <c r="H19" s="30" t="s">
        <v>57</v>
      </c>
      <c r="I19" s="29" t="s">
        <v>58</v>
      </c>
      <c r="J19" s="29" t="s">
        <v>68</v>
      </c>
      <c r="K19" s="31" t="s">
        <v>94</v>
      </c>
      <c r="L19" s="32" t="s">
        <v>61</v>
      </c>
      <c r="M19" s="29" t="s">
        <v>71</v>
      </c>
      <c r="N19" s="29" t="s">
        <v>90</v>
      </c>
      <c r="O19" s="29"/>
      <c r="P19" s="33" t="s">
        <v>95</v>
      </c>
      <c r="Q19" s="29"/>
      <c r="R19" s="29"/>
      <c r="S19" s="29" t="s">
        <v>65</v>
      </c>
      <c r="T19" s="34">
        <v>4.8499999999999996</v>
      </c>
      <c r="U19" s="35">
        <v>5</v>
      </c>
      <c r="V19" s="29" t="s">
        <v>66</v>
      </c>
      <c r="W19" s="36">
        <v>30</v>
      </c>
      <c r="X19" s="36">
        <v>25</v>
      </c>
      <c r="Y19" s="36">
        <v>40</v>
      </c>
      <c r="Z19" s="37">
        <v>7.04</v>
      </c>
      <c r="AA19" s="38">
        <v>4</v>
      </c>
      <c r="AB19" s="39">
        <f t="shared" si="37"/>
        <v>0.03</v>
      </c>
      <c r="AC19" s="37">
        <v>56</v>
      </c>
      <c r="AD19" s="40">
        <f t="shared" si="38"/>
        <v>7466.666666666667</v>
      </c>
      <c r="AE19" s="41">
        <v>3500</v>
      </c>
      <c r="AF19" s="42">
        <f t="shared" si="39"/>
        <v>0.46875</v>
      </c>
      <c r="AG19" s="29" t="s">
        <v>67</v>
      </c>
      <c r="AH19" s="43">
        <v>0.41399999999999998</v>
      </c>
      <c r="AI19" s="42">
        <f t="shared" si="40"/>
        <v>2.0699999999999998</v>
      </c>
      <c r="AJ19" s="42">
        <f t="shared" si="41"/>
        <v>7.5387500000000003</v>
      </c>
      <c r="AK19" s="44">
        <v>0</v>
      </c>
      <c r="AL19" s="42">
        <f t="shared" si="0"/>
        <v>0</v>
      </c>
      <c r="AM19" s="44">
        <v>0</v>
      </c>
      <c r="AN19" s="42">
        <f t="shared" si="1"/>
        <v>0</v>
      </c>
      <c r="AO19" s="44">
        <v>5.5E-2</v>
      </c>
      <c r="AP19" s="42">
        <f t="shared" si="42"/>
        <v>0.5665</v>
      </c>
      <c r="AQ19" s="44">
        <v>0</v>
      </c>
      <c r="AR19" s="42">
        <f t="shared" si="43"/>
        <v>0</v>
      </c>
      <c r="AS19" s="45">
        <v>0</v>
      </c>
      <c r="AT19" s="44">
        <v>0</v>
      </c>
      <c r="AU19" s="42">
        <f t="shared" si="44"/>
        <v>0</v>
      </c>
      <c r="AV19" s="42">
        <f t="shared" si="45"/>
        <v>0.5665</v>
      </c>
      <c r="AW19" s="42">
        <f t="shared" si="2"/>
        <v>8.1052499999999998</v>
      </c>
      <c r="AX19" s="46">
        <f t="shared" si="3"/>
        <v>0.21308252427184474</v>
      </c>
      <c r="AY19" s="6">
        <v>10.3</v>
      </c>
      <c r="AZ19" s="38"/>
      <c r="BA19" s="42">
        <f t="shared" si="46"/>
        <v>0</v>
      </c>
      <c r="BB19" s="42">
        <f t="shared" si="47"/>
        <v>0</v>
      </c>
    </row>
    <row r="20" spans="1:54" ht="15" customHeight="1" x14ac:dyDescent="0.25">
      <c r="A20" s="31">
        <v>21</v>
      </c>
      <c r="B20" s="32"/>
      <c r="C20" s="32"/>
      <c r="D20" s="32"/>
      <c r="E20" s="29" t="s">
        <v>54</v>
      </c>
      <c r="F20" s="29" t="s">
        <v>55</v>
      </c>
      <c r="G20" s="29" t="s">
        <v>56</v>
      </c>
      <c r="H20" s="30" t="s">
        <v>57</v>
      </c>
      <c r="I20" s="29" t="s">
        <v>58</v>
      </c>
      <c r="J20" s="29" t="s">
        <v>68</v>
      </c>
      <c r="K20" s="31" t="s">
        <v>60</v>
      </c>
      <c r="L20" s="32" t="s">
        <v>61</v>
      </c>
      <c r="M20" s="29" t="s">
        <v>73</v>
      </c>
      <c r="N20" s="29" t="s">
        <v>90</v>
      </c>
      <c r="O20" s="29"/>
      <c r="P20" s="33" t="s">
        <v>96</v>
      </c>
      <c r="Q20" s="29"/>
      <c r="R20" s="29"/>
      <c r="S20" s="29" t="s">
        <v>65</v>
      </c>
      <c r="T20" s="34">
        <v>5.61</v>
      </c>
      <c r="U20" s="35">
        <v>5.78</v>
      </c>
      <c r="V20" s="29" t="s">
        <v>66</v>
      </c>
      <c r="W20" s="36">
        <v>30</v>
      </c>
      <c r="X20" s="36">
        <v>25</v>
      </c>
      <c r="Y20" s="36">
        <v>44</v>
      </c>
      <c r="Z20" s="37">
        <v>8.3699999999999992</v>
      </c>
      <c r="AA20" s="38">
        <v>4</v>
      </c>
      <c r="AB20" s="39">
        <f t="shared" si="37"/>
        <v>3.3000000000000002E-2</v>
      </c>
      <c r="AC20" s="37">
        <v>56</v>
      </c>
      <c r="AD20" s="40">
        <f t="shared" si="38"/>
        <v>6787.878787878788</v>
      </c>
      <c r="AE20" s="41">
        <v>3500</v>
      </c>
      <c r="AF20" s="42">
        <f t="shared" si="39"/>
        <v>0.515625</v>
      </c>
      <c r="AG20" s="29" t="s">
        <v>67</v>
      </c>
      <c r="AH20" s="43">
        <v>0.41399999999999998</v>
      </c>
      <c r="AI20" s="42">
        <f t="shared" si="40"/>
        <v>2.3929200000000002</v>
      </c>
      <c r="AJ20" s="42">
        <f t="shared" si="41"/>
        <v>8.6885450000000013</v>
      </c>
      <c r="AK20" s="44">
        <v>0</v>
      </c>
      <c r="AL20" s="42">
        <f t="shared" si="0"/>
        <v>0</v>
      </c>
      <c r="AM20" s="44">
        <v>0</v>
      </c>
      <c r="AN20" s="42">
        <f t="shared" si="1"/>
        <v>0</v>
      </c>
      <c r="AO20" s="44">
        <v>5.5E-2</v>
      </c>
      <c r="AP20" s="42">
        <f t="shared" si="42"/>
        <v>0.66</v>
      </c>
      <c r="AQ20" s="44">
        <v>0</v>
      </c>
      <c r="AR20" s="42">
        <f t="shared" si="43"/>
        <v>0</v>
      </c>
      <c r="AS20" s="45">
        <v>0</v>
      </c>
      <c r="AT20" s="44">
        <v>0</v>
      </c>
      <c r="AU20" s="42">
        <f t="shared" si="44"/>
        <v>0</v>
      </c>
      <c r="AV20" s="42">
        <f t="shared" si="45"/>
        <v>0.66</v>
      </c>
      <c r="AW20" s="42">
        <f t="shared" si="2"/>
        <v>9.3485450000000014</v>
      </c>
      <c r="AX20" s="46">
        <f t="shared" si="3"/>
        <v>0.2209545833333332</v>
      </c>
      <c r="AY20" s="6">
        <v>12</v>
      </c>
      <c r="AZ20" s="38"/>
      <c r="BA20" s="42">
        <f t="shared" si="46"/>
        <v>0</v>
      </c>
      <c r="BB20" s="42">
        <f t="shared" si="47"/>
        <v>0</v>
      </c>
    </row>
    <row r="21" spans="1:54" ht="15" customHeight="1" x14ac:dyDescent="0.25">
      <c r="A21" s="31">
        <v>22</v>
      </c>
      <c r="B21" s="32"/>
      <c r="C21" s="32"/>
      <c r="D21" s="32"/>
      <c r="E21" s="29" t="s">
        <v>54</v>
      </c>
      <c r="F21" s="29" t="s">
        <v>55</v>
      </c>
      <c r="G21" s="29" t="s">
        <v>56</v>
      </c>
      <c r="H21" s="30" t="s">
        <v>57</v>
      </c>
      <c r="I21" s="29" t="s">
        <v>58</v>
      </c>
      <c r="J21" s="29" t="s">
        <v>68</v>
      </c>
      <c r="K21" s="31" t="s">
        <v>60</v>
      </c>
      <c r="L21" s="32" t="s">
        <v>61</v>
      </c>
      <c r="M21" s="29" t="s">
        <v>75</v>
      </c>
      <c r="N21" s="29" t="s">
        <v>90</v>
      </c>
      <c r="O21" s="29"/>
      <c r="P21" s="33" t="s">
        <v>97</v>
      </c>
      <c r="Q21" s="32"/>
      <c r="R21" s="32"/>
      <c r="S21" s="29" t="s">
        <v>65</v>
      </c>
      <c r="T21" s="34">
        <v>5.7</v>
      </c>
      <c r="U21" s="35">
        <v>5.88</v>
      </c>
      <c r="V21" s="29" t="s">
        <v>66</v>
      </c>
      <c r="W21" s="48">
        <v>30</v>
      </c>
      <c r="X21" s="48">
        <v>25</v>
      </c>
      <c r="Y21" s="48">
        <v>44</v>
      </c>
      <c r="Z21" s="49">
        <v>8.3699999999999992</v>
      </c>
      <c r="AA21" s="38">
        <v>4</v>
      </c>
      <c r="AB21" s="50">
        <f t="shared" si="37"/>
        <v>3.3000000000000002E-2</v>
      </c>
      <c r="AC21" s="37">
        <v>56</v>
      </c>
      <c r="AD21" s="40">
        <f t="shared" si="38"/>
        <v>6787.878787878788</v>
      </c>
      <c r="AE21" s="41">
        <v>3500</v>
      </c>
      <c r="AF21" s="51">
        <f t="shared" si="39"/>
        <v>0.515625</v>
      </c>
      <c r="AG21" s="32" t="s">
        <v>67</v>
      </c>
      <c r="AH21" s="43">
        <v>0.41399999999999998</v>
      </c>
      <c r="AI21" s="42">
        <f t="shared" si="40"/>
        <v>2.43432</v>
      </c>
      <c r="AJ21" s="42">
        <f t="shared" si="41"/>
        <v>8.8299450000000004</v>
      </c>
      <c r="AK21" s="44">
        <v>0</v>
      </c>
      <c r="AL21" s="51">
        <f t="shared" si="0"/>
        <v>0</v>
      </c>
      <c r="AM21" s="44">
        <v>0</v>
      </c>
      <c r="AN21" s="51">
        <f t="shared" si="1"/>
        <v>0</v>
      </c>
      <c r="AO21" s="44">
        <v>5.5E-2</v>
      </c>
      <c r="AP21" s="42">
        <f t="shared" si="42"/>
        <v>0.66</v>
      </c>
      <c r="AQ21" s="44">
        <v>0</v>
      </c>
      <c r="AR21" s="42">
        <f t="shared" si="43"/>
        <v>0</v>
      </c>
      <c r="AS21" s="45">
        <v>0</v>
      </c>
      <c r="AT21" s="44">
        <v>0</v>
      </c>
      <c r="AU21" s="42">
        <f t="shared" si="44"/>
        <v>0</v>
      </c>
      <c r="AV21" s="42">
        <f t="shared" si="45"/>
        <v>0.66</v>
      </c>
      <c r="AW21" s="51">
        <f t="shared" si="2"/>
        <v>9.4899450000000005</v>
      </c>
      <c r="AX21" s="52">
        <f t="shared" si="3"/>
        <v>0.20917124999999995</v>
      </c>
      <c r="AY21" s="6">
        <v>12</v>
      </c>
      <c r="AZ21" s="5"/>
      <c r="BA21" s="42">
        <f t="shared" si="46"/>
        <v>0</v>
      </c>
      <c r="BB21" s="42">
        <f t="shared" si="47"/>
        <v>0</v>
      </c>
    </row>
    <row r="22" spans="1:54" ht="15" customHeight="1" x14ac:dyDescent="0.25">
      <c r="A22" s="31">
        <v>23</v>
      </c>
      <c r="B22" s="32"/>
      <c r="C22" s="32"/>
      <c r="D22" s="32"/>
      <c r="E22" s="29" t="s">
        <v>54</v>
      </c>
      <c r="F22" s="29" t="s">
        <v>55</v>
      </c>
      <c r="G22" s="29" t="s">
        <v>56</v>
      </c>
      <c r="H22" s="30" t="s">
        <v>57</v>
      </c>
      <c r="I22" s="29" t="s">
        <v>58</v>
      </c>
      <c r="J22" s="29" t="s">
        <v>68</v>
      </c>
      <c r="K22" s="31" t="s">
        <v>60</v>
      </c>
      <c r="L22" s="32" t="s">
        <v>61</v>
      </c>
      <c r="M22" s="29" t="s">
        <v>62</v>
      </c>
      <c r="N22" s="29" t="s">
        <v>98</v>
      </c>
      <c r="O22" s="29"/>
      <c r="P22" s="33" t="s">
        <v>99</v>
      </c>
      <c r="Q22" s="29"/>
      <c r="R22" s="29"/>
      <c r="S22" s="29" t="s">
        <v>65</v>
      </c>
      <c r="T22" s="34">
        <v>3.57</v>
      </c>
      <c r="U22" s="35">
        <v>3.68</v>
      </c>
      <c r="V22" s="29" t="s">
        <v>66</v>
      </c>
      <c r="W22" s="36">
        <v>30</v>
      </c>
      <c r="X22" s="36">
        <v>25</v>
      </c>
      <c r="Y22" s="36">
        <v>32</v>
      </c>
      <c r="Z22" s="37">
        <v>4.3600000000000003</v>
      </c>
      <c r="AA22" s="38">
        <v>4</v>
      </c>
      <c r="AB22" s="39">
        <f>IF(W22="","",W22*X22*Y22/1000000)</f>
        <v>2.4E-2</v>
      </c>
      <c r="AC22" s="37">
        <v>56</v>
      </c>
      <c r="AD22" s="40">
        <f>IF(AA22="","",AC22/AB22*AA22)</f>
        <v>9333.3333333333339</v>
      </c>
      <c r="AE22" s="41">
        <v>3500</v>
      </c>
      <c r="AF22" s="42">
        <f>IF(ISERROR(AE22/AD22),"",AE22/AD22)</f>
        <v>0.375</v>
      </c>
      <c r="AG22" s="29" t="s">
        <v>67</v>
      </c>
      <c r="AH22" s="43">
        <v>0.41399999999999998</v>
      </c>
      <c r="AI22" s="42">
        <f>IF(ISERROR(U22*AH22),"",U22*AH22)</f>
        <v>1.52352</v>
      </c>
      <c r="AJ22" s="42">
        <f>IF(ISERROR(U22+AF22+AI22),"",U22+AF22+AI22)</f>
        <v>5.5785199999999993</v>
      </c>
      <c r="AK22" s="44">
        <v>0</v>
      </c>
      <c r="AL22" s="42">
        <f t="shared" si="0"/>
        <v>0</v>
      </c>
      <c r="AM22" s="44">
        <v>0</v>
      </c>
      <c r="AN22" s="42">
        <f t="shared" si="1"/>
        <v>0</v>
      </c>
      <c r="AO22" s="44">
        <v>5.5E-2</v>
      </c>
      <c r="AP22" s="42">
        <f>IF(ISERROR(AY22*AO22),"",AY22*AO22)</f>
        <v>0.41525000000000001</v>
      </c>
      <c r="AQ22" s="44">
        <v>0</v>
      </c>
      <c r="AR22" s="42">
        <f>IF(ISERROR(U22*AQ22),"",U22*AQ22)</f>
        <v>0</v>
      </c>
      <c r="AS22" s="45">
        <v>0</v>
      </c>
      <c r="AT22" s="44">
        <v>0</v>
      </c>
      <c r="AU22" s="42">
        <f>IF(ISERROR(AY22*AT22),"",AY22*AT22)</f>
        <v>0</v>
      </c>
      <c r="AV22" s="42">
        <f>IF(ISERROR(AL22+AN22+AP22+AR22+AU22),"",AL22+AN22+AP22+AR22+AU22)</f>
        <v>0.41525000000000001</v>
      </c>
      <c r="AW22" s="42">
        <f t="shared" si="2"/>
        <v>5.9937699999999996</v>
      </c>
      <c r="AX22" s="46">
        <f t="shared" si="3"/>
        <v>0.20612317880794706</v>
      </c>
      <c r="AY22" s="6">
        <v>7.55</v>
      </c>
      <c r="AZ22" s="38"/>
      <c r="BA22" s="42">
        <f>IF(ISERROR(AW22*AZ22),"",AW22*AZ22)</f>
        <v>0</v>
      </c>
      <c r="BB22" s="42">
        <f>IF(ISERROR(AY22*AZ22),"",AY22*AZ22)</f>
        <v>0</v>
      </c>
    </row>
    <row r="23" spans="1:54" ht="15" customHeight="1" x14ac:dyDescent="0.25">
      <c r="A23" s="31">
        <v>24</v>
      </c>
      <c r="B23" s="32"/>
      <c r="C23" s="32"/>
      <c r="D23" s="32"/>
      <c r="E23" s="29" t="s">
        <v>54</v>
      </c>
      <c r="F23" s="29" t="s">
        <v>55</v>
      </c>
      <c r="G23" s="29" t="s">
        <v>56</v>
      </c>
      <c r="H23" s="30" t="s">
        <v>57</v>
      </c>
      <c r="I23" s="29" t="s">
        <v>85</v>
      </c>
      <c r="J23" s="29" t="s">
        <v>68</v>
      </c>
      <c r="K23" s="31" t="s">
        <v>60</v>
      </c>
      <c r="L23" s="32" t="s">
        <v>61</v>
      </c>
      <c r="M23" s="29" t="s">
        <v>69</v>
      </c>
      <c r="N23" s="29" t="s">
        <v>98</v>
      </c>
      <c r="O23" s="29"/>
      <c r="P23" s="33" t="s">
        <v>100</v>
      </c>
      <c r="Q23" s="29"/>
      <c r="R23" s="29"/>
      <c r="S23" s="29" t="s">
        <v>65</v>
      </c>
      <c r="T23" s="34">
        <v>4.37</v>
      </c>
      <c r="U23" s="35">
        <v>4.5</v>
      </c>
      <c r="V23" s="29" t="s">
        <v>66</v>
      </c>
      <c r="W23" s="36">
        <v>30</v>
      </c>
      <c r="X23" s="36">
        <v>25</v>
      </c>
      <c r="Y23" s="36">
        <v>36</v>
      </c>
      <c r="Z23" s="37">
        <v>6.17</v>
      </c>
      <c r="AA23" s="38">
        <v>4</v>
      </c>
      <c r="AB23" s="39">
        <f t="shared" ref="AB23:AB26" si="48">IF(W23="","",W23*X23*Y23/1000000)</f>
        <v>2.7E-2</v>
      </c>
      <c r="AC23" s="37">
        <v>56</v>
      </c>
      <c r="AD23" s="40">
        <f t="shared" ref="AD23:AD26" si="49">IF(AA23="","",AC23/AB23*AA23)</f>
        <v>8296.2962962962956</v>
      </c>
      <c r="AE23" s="41">
        <v>3500</v>
      </c>
      <c r="AF23" s="42">
        <f t="shared" ref="AF23:AF26" si="50">IF(ISERROR(AE23/AD23),"",AE23/AD23)</f>
        <v>0.42187500000000006</v>
      </c>
      <c r="AG23" s="29" t="s">
        <v>67</v>
      </c>
      <c r="AH23" s="43">
        <v>0.41399999999999998</v>
      </c>
      <c r="AI23" s="42">
        <f t="shared" ref="AI23:AI26" si="51">IF(ISERROR(U23*AH23),"",U23*AH23)</f>
        <v>1.863</v>
      </c>
      <c r="AJ23" s="42">
        <f t="shared" ref="AJ23:AJ26" si="52">IF(ISERROR(U23+AF23+AI23),"",U23+AF23+AI23)</f>
        <v>6.7848749999999995</v>
      </c>
      <c r="AK23" s="44">
        <v>0</v>
      </c>
      <c r="AL23" s="42">
        <f t="shared" si="0"/>
        <v>0</v>
      </c>
      <c r="AM23" s="44">
        <v>0</v>
      </c>
      <c r="AN23" s="42">
        <f t="shared" si="1"/>
        <v>0</v>
      </c>
      <c r="AO23" s="44">
        <v>5.5E-2</v>
      </c>
      <c r="AP23" s="42">
        <f t="shared" ref="AP23:AP26" si="53">IF(ISERROR(AY23*AO23),"",AY23*AO23)</f>
        <v>0.50600000000000001</v>
      </c>
      <c r="AQ23" s="44">
        <v>0</v>
      </c>
      <c r="AR23" s="42">
        <f t="shared" ref="AR23:AR26" si="54">IF(ISERROR(U23*AQ23),"",U23*AQ23)</f>
        <v>0</v>
      </c>
      <c r="AS23" s="45">
        <v>0</v>
      </c>
      <c r="AT23" s="44">
        <v>0</v>
      </c>
      <c r="AU23" s="42">
        <f t="shared" ref="AU23:AU26" si="55">IF(ISERROR(AY23*AT23),"",AY23*AT23)</f>
        <v>0</v>
      </c>
      <c r="AV23" s="42">
        <f t="shared" ref="AV23:AV26" si="56">IF(ISERROR(AL23+AN23+AP23+AR23+AU23),"",AL23+AN23+AP23+AR23+AU23)</f>
        <v>0.50600000000000001</v>
      </c>
      <c r="AW23" s="42">
        <f t="shared" si="2"/>
        <v>7.2908749999999998</v>
      </c>
      <c r="AX23" s="46">
        <f t="shared" si="3"/>
        <v>0.2075135869565217</v>
      </c>
      <c r="AY23" s="6">
        <v>9.1999999999999993</v>
      </c>
      <c r="AZ23" s="38"/>
      <c r="BA23" s="42">
        <f t="shared" ref="BA23:BA26" si="57">IF(ISERROR(AW23*AZ23),"",AW23*AZ23)</f>
        <v>0</v>
      </c>
      <c r="BB23" s="42">
        <f t="shared" ref="BB23:BB26" si="58">IF(ISERROR(AY23*AZ23),"",AY23*AZ23)</f>
        <v>0</v>
      </c>
    </row>
    <row r="24" spans="1:54" ht="15" customHeight="1" x14ac:dyDescent="0.25">
      <c r="A24" s="31">
        <v>25</v>
      </c>
      <c r="B24" s="32"/>
      <c r="C24" s="32"/>
      <c r="D24" s="32"/>
      <c r="E24" s="29" t="s">
        <v>54</v>
      </c>
      <c r="F24" s="29" t="s">
        <v>55</v>
      </c>
      <c r="G24" s="29" t="s">
        <v>56</v>
      </c>
      <c r="H24" s="30" t="s">
        <v>57</v>
      </c>
      <c r="I24" s="29" t="s">
        <v>58</v>
      </c>
      <c r="J24" s="29" t="s">
        <v>68</v>
      </c>
      <c r="K24" s="31" t="s">
        <v>60</v>
      </c>
      <c r="L24" s="32" t="s">
        <v>61</v>
      </c>
      <c r="M24" s="29" t="s">
        <v>71</v>
      </c>
      <c r="N24" s="29" t="s">
        <v>98</v>
      </c>
      <c r="O24" s="29"/>
      <c r="P24" s="33" t="s">
        <v>101</v>
      </c>
      <c r="Q24" s="29"/>
      <c r="R24" s="29"/>
      <c r="S24" s="29" t="s">
        <v>65</v>
      </c>
      <c r="T24" s="34">
        <v>4.8499999999999996</v>
      </c>
      <c r="U24" s="35">
        <v>5</v>
      </c>
      <c r="V24" s="29" t="s">
        <v>66</v>
      </c>
      <c r="W24" s="36">
        <v>30</v>
      </c>
      <c r="X24" s="36">
        <v>25</v>
      </c>
      <c r="Y24" s="36">
        <v>40</v>
      </c>
      <c r="Z24" s="37">
        <v>7.04</v>
      </c>
      <c r="AA24" s="38">
        <v>4</v>
      </c>
      <c r="AB24" s="39">
        <f t="shared" si="48"/>
        <v>0.03</v>
      </c>
      <c r="AC24" s="37">
        <v>56</v>
      </c>
      <c r="AD24" s="40">
        <f t="shared" si="49"/>
        <v>7466.666666666667</v>
      </c>
      <c r="AE24" s="41">
        <v>3500</v>
      </c>
      <c r="AF24" s="42">
        <f t="shared" si="50"/>
        <v>0.46875</v>
      </c>
      <c r="AG24" s="29" t="s">
        <v>67</v>
      </c>
      <c r="AH24" s="43">
        <v>0.41399999999999998</v>
      </c>
      <c r="AI24" s="42">
        <f t="shared" si="51"/>
        <v>2.0699999999999998</v>
      </c>
      <c r="AJ24" s="42">
        <f t="shared" si="52"/>
        <v>7.5387500000000003</v>
      </c>
      <c r="AK24" s="44">
        <v>0</v>
      </c>
      <c r="AL24" s="42">
        <f t="shared" si="0"/>
        <v>0</v>
      </c>
      <c r="AM24" s="44">
        <v>0</v>
      </c>
      <c r="AN24" s="42">
        <f t="shared" si="1"/>
        <v>0</v>
      </c>
      <c r="AO24" s="44">
        <v>5.5E-2</v>
      </c>
      <c r="AP24" s="42">
        <f t="shared" si="53"/>
        <v>0.5665</v>
      </c>
      <c r="AQ24" s="44">
        <v>0</v>
      </c>
      <c r="AR24" s="42">
        <f t="shared" si="54"/>
        <v>0</v>
      </c>
      <c r="AS24" s="45">
        <v>0</v>
      </c>
      <c r="AT24" s="44">
        <v>0</v>
      </c>
      <c r="AU24" s="42">
        <f t="shared" si="55"/>
        <v>0</v>
      </c>
      <c r="AV24" s="42">
        <f t="shared" si="56"/>
        <v>0.5665</v>
      </c>
      <c r="AW24" s="42">
        <f t="shared" si="2"/>
        <v>8.1052499999999998</v>
      </c>
      <c r="AX24" s="46">
        <f t="shared" si="3"/>
        <v>0.21308252427184474</v>
      </c>
      <c r="AY24" s="6">
        <v>10.3</v>
      </c>
      <c r="AZ24" s="38"/>
      <c r="BA24" s="42">
        <f t="shared" si="57"/>
        <v>0</v>
      </c>
      <c r="BB24" s="42">
        <f t="shared" si="58"/>
        <v>0</v>
      </c>
    </row>
    <row r="25" spans="1:54" ht="15" customHeight="1" x14ac:dyDescent="0.25">
      <c r="A25" s="31">
        <v>26</v>
      </c>
      <c r="B25" s="32"/>
      <c r="C25" s="32"/>
      <c r="D25" s="32"/>
      <c r="E25" s="29" t="s">
        <v>54</v>
      </c>
      <c r="F25" s="29" t="s">
        <v>55</v>
      </c>
      <c r="G25" s="29" t="s">
        <v>56</v>
      </c>
      <c r="H25" s="30" t="s">
        <v>57</v>
      </c>
      <c r="I25" s="29" t="s">
        <v>58</v>
      </c>
      <c r="J25" s="29" t="s">
        <v>68</v>
      </c>
      <c r="K25" s="31" t="s">
        <v>60</v>
      </c>
      <c r="L25" s="32" t="s">
        <v>61</v>
      </c>
      <c r="M25" s="29" t="s">
        <v>73</v>
      </c>
      <c r="N25" s="29" t="s">
        <v>98</v>
      </c>
      <c r="O25" s="29"/>
      <c r="P25" s="33" t="s">
        <v>102</v>
      </c>
      <c r="Q25" s="29"/>
      <c r="R25" s="29"/>
      <c r="S25" s="29" t="s">
        <v>65</v>
      </c>
      <c r="T25" s="34">
        <v>5.61</v>
      </c>
      <c r="U25" s="35">
        <v>5.78</v>
      </c>
      <c r="V25" s="29" t="s">
        <v>66</v>
      </c>
      <c r="W25" s="36">
        <v>30</v>
      </c>
      <c r="X25" s="36">
        <v>25</v>
      </c>
      <c r="Y25" s="36">
        <v>44</v>
      </c>
      <c r="Z25" s="37">
        <v>8.3699999999999992</v>
      </c>
      <c r="AA25" s="38">
        <v>4</v>
      </c>
      <c r="AB25" s="39">
        <f t="shared" si="48"/>
        <v>3.3000000000000002E-2</v>
      </c>
      <c r="AC25" s="37">
        <v>56</v>
      </c>
      <c r="AD25" s="40">
        <f t="shared" si="49"/>
        <v>6787.878787878788</v>
      </c>
      <c r="AE25" s="41">
        <v>3500</v>
      </c>
      <c r="AF25" s="42">
        <f t="shared" si="50"/>
        <v>0.515625</v>
      </c>
      <c r="AG25" s="29" t="s">
        <v>67</v>
      </c>
      <c r="AH25" s="43">
        <v>0.41399999999999998</v>
      </c>
      <c r="AI25" s="42">
        <f t="shared" si="51"/>
        <v>2.3929200000000002</v>
      </c>
      <c r="AJ25" s="42">
        <f t="shared" si="52"/>
        <v>8.6885450000000013</v>
      </c>
      <c r="AK25" s="44">
        <v>0</v>
      </c>
      <c r="AL25" s="42">
        <f t="shared" si="0"/>
        <v>0</v>
      </c>
      <c r="AM25" s="44">
        <v>0</v>
      </c>
      <c r="AN25" s="42">
        <f t="shared" si="1"/>
        <v>0</v>
      </c>
      <c r="AO25" s="44">
        <v>5.5E-2</v>
      </c>
      <c r="AP25" s="42">
        <f t="shared" si="53"/>
        <v>0.66</v>
      </c>
      <c r="AQ25" s="44">
        <v>0</v>
      </c>
      <c r="AR25" s="42">
        <f t="shared" si="54"/>
        <v>0</v>
      </c>
      <c r="AS25" s="45">
        <v>0</v>
      </c>
      <c r="AT25" s="44">
        <v>0</v>
      </c>
      <c r="AU25" s="42">
        <f t="shared" si="55"/>
        <v>0</v>
      </c>
      <c r="AV25" s="42">
        <f t="shared" si="56"/>
        <v>0.66</v>
      </c>
      <c r="AW25" s="42">
        <f t="shared" si="2"/>
        <v>9.3485450000000014</v>
      </c>
      <c r="AX25" s="46">
        <f t="shared" si="3"/>
        <v>0.2209545833333332</v>
      </c>
      <c r="AY25" s="6">
        <v>12</v>
      </c>
      <c r="AZ25" s="38"/>
      <c r="BA25" s="42">
        <f t="shared" si="57"/>
        <v>0</v>
      </c>
      <c r="BB25" s="42">
        <f t="shared" si="58"/>
        <v>0</v>
      </c>
    </row>
    <row r="26" spans="1:54" ht="15" customHeight="1" x14ac:dyDescent="0.25">
      <c r="A26" s="31">
        <v>27</v>
      </c>
      <c r="B26" s="32"/>
      <c r="C26" s="32"/>
      <c r="D26" s="32"/>
      <c r="E26" s="29" t="s">
        <v>54</v>
      </c>
      <c r="F26" s="29" t="s">
        <v>55</v>
      </c>
      <c r="G26" s="29" t="s">
        <v>56</v>
      </c>
      <c r="H26" s="30" t="s">
        <v>57</v>
      </c>
      <c r="I26" s="29" t="s">
        <v>58</v>
      </c>
      <c r="J26" s="29" t="s">
        <v>68</v>
      </c>
      <c r="K26" s="31" t="s">
        <v>60</v>
      </c>
      <c r="L26" s="32" t="s">
        <v>61</v>
      </c>
      <c r="M26" s="29" t="s">
        <v>75</v>
      </c>
      <c r="N26" s="29" t="s">
        <v>98</v>
      </c>
      <c r="O26" s="29"/>
      <c r="P26" s="33" t="s">
        <v>103</v>
      </c>
      <c r="Q26" s="32"/>
      <c r="R26" s="32"/>
      <c r="S26" s="29" t="s">
        <v>65</v>
      </c>
      <c r="T26" s="34">
        <v>5.7</v>
      </c>
      <c r="U26" s="35">
        <v>5.88</v>
      </c>
      <c r="V26" s="29" t="s">
        <v>66</v>
      </c>
      <c r="W26" s="48">
        <v>30</v>
      </c>
      <c r="X26" s="48">
        <v>25</v>
      </c>
      <c r="Y26" s="48">
        <v>44</v>
      </c>
      <c r="Z26" s="49">
        <v>8.3699999999999992</v>
      </c>
      <c r="AA26" s="38">
        <v>4</v>
      </c>
      <c r="AB26" s="50">
        <f t="shared" si="48"/>
        <v>3.3000000000000002E-2</v>
      </c>
      <c r="AC26" s="37">
        <v>56</v>
      </c>
      <c r="AD26" s="40">
        <f t="shared" si="49"/>
        <v>6787.878787878788</v>
      </c>
      <c r="AE26" s="41">
        <v>3500</v>
      </c>
      <c r="AF26" s="51">
        <f t="shared" si="50"/>
        <v>0.515625</v>
      </c>
      <c r="AG26" s="32" t="s">
        <v>67</v>
      </c>
      <c r="AH26" s="43">
        <v>0.41399999999999998</v>
      </c>
      <c r="AI26" s="42">
        <f t="shared" si="51"/>
        <v>2.43432</v>
      </c>
      <c r="AJ26" s="42">
        <f t="shared" si="52"/>
        <v>8.8299450000000004</v>
      </c>
      <c r="AK26" s="44">
        <v>0</v>
      </c>
      <c r="AL26" s="51">
        <f t="shared" si="0"/>
        <v>0</v>
      </c>
      <c r="AM26" s="44">
        <v>0</v>
      </c>
      <c r="AN26" s="51">
        <f t="shared" si="1"/>
        <v>0</v>
      </c>
      <c r="AO26" s="44">
        <v>5.5E-2</v>
      </c>
      <c r="AP26" s="42">
        <f t="shared" si="53"/>
        <v>0.66</v>
      </c>
      <c r="AQ26" s="44">
        <v>0</v>
      </c>
      <c r="AR26" s="42">
        <f t="shared" si="54"/>
        <v>0</v>
      </c>
      <c r="AS26" s="45">
        <v>0</v>
      </c>
      <c r="AT26" s="44">
        <v>0</v>
      </c>
      <c r="AU26" s="42">
        <f t="shared" si="55"/>
        <v>0</v>
      </c>
      <c r="AV26" s="42">
        <f t="shared" si="56"/>
        <v>0.66</v>
      </c>
      <c r="AW26" s="51">
        <f t="shared" si="2"/>
        <v>9.4899450000000005</v>
      </c>
      <c r="AX26" s="52">
        <f t="shared" si="3"/>
        <v>0.20917124999999995</v>
      </c>
      <c r="AY26" s="6">
        <v>12</v>
      </c>
      <c r="AZ26" s="5"/>
      <c r="BA26" s="42">
        <f t="shared" si="57"/>
        <v>0</v>
      </c>
      <c r="BB26" s="42">
        <f t="shared" si="58"/>
        <v>0</v>
      </c>
    </row>
    <row r="27" spans="1:54" ht="15" customHeight="1" x14ac:dyDescent="0.25">
      <c r="A27" s="31">
        <v>28</v>
      </c>
      <c r="B27" s="32"/>
      <c r="C27" s="32"/>
      <c r="D27" s="32"/>
      <c r="E27" s="29" t="s">
        <v>54</v>
      </c>
      <c r="F27" s="29" t="s">
        <v>55</v>
      </c>
      <c r="G27" s="29" t="s">
        <v>56</v>
      </c>
      <c r="H27" s="30" t="s">
        <v>57</v>
      </c>
      <c r="I27" s="29" t="s">
        <v>58</v>
      </c>
      <c r="J27" s="29" t="s">
        <v>68</v>
      </c>
      <c r="K27" s="31" t="s">
        <v>60</v>
      </c>
      <c r="L27" s="32" t="s">
        <v>61</v>
      </c>
      <c r="M27" s="29" t="s">
        <v>62</v>
      </c>
      <c r="N27" s="29" t="s">
        <v>104</v>
      </c>
      <c r="O27" s="29"/>
      <c r="P27" s="33" t="s">
        <v>105</v>
      </c>
      <c r="Q27" s="29"/>
      <c r="R27" s="29"/>
      <c r="S27" s="29" t="s">
        <v>65</v>
      </c>
      <c r="T27" s="34">
        <v>3.57</v>
      </c>
      <c r="U27" s="35">
        <v>3.68</v>
      </c>
      <c r="V27" s="29" t="s">
        <v>66</v>
      </c>
      <c r="W27" s="36">
        <v>30</v>
      </c>
      <c r="X27" s="36">
        <v>25</v>
      </c>
      <c r="Y27" s="36">
        <v>32</v>
      </c>
      <c r="Z27" s="37">
        <v>4.3600000000000003</v>
      </c>
      <c r="AA27" s="38">
        <v>4</v>
      </c>
      <c r="AB27" s="39">
        <f>IF(W27="","",W27*X27*Y27/1000000)</f>
        <v>2.4E-2</v>
      </c>
      <c r="AC27" s="37">
        <v>56</v>
      </c>
      <c r="AD27" s="40">
        <f>IF(AA27="","",AC27/AB27*AA27)</f>
        <v>9333.3333333333339</v>
      </c>
      <c r="AE27" s="41">
        <v>3500</v>
      </c>
      <c r="AF27" s="42">
        <f>IF(ISERROR(AE27/AD27),"",AE27/AD27)</f>
        <v>0.375</v>
      </c>
      <c r="AG27" s="29" t="s">
        <v>67</v>
      </c>
      <c r="AH27" s="43">
        <v>0.41399999999999998</v>
      </c>
      <c r="AI27" s="42">
        <f>IF(ISERROR(U27*AH27),"",U27*AH27)</f>
        <v>1.52352</v>
      </c>
      <c r="AJ27" s="42">
        <f>IF(ISERROR(U27+AF27+AI27),"",U27+AF27+AI27)</f>
        <v>5.5785199999999993</v>
      </c>
      <c r="AK27" s="44">
        <v>0</v>
      </c>
      <c r="AL27" s="42">
        <f t="shared" si="0"/>
        <v>0</v>
      </c>
      <c r="AM27" s="44">
        <v>0</v>
      </c>
      <c r="AN27" s="42">
        <f t="shared" si="1"/>
        <v>0</v>
      </c>
      <c r="AO27" s="44">
        <v>5.5E-2</v>
      </c>
      <c r="AP27" s="42">
        <f>IF(ISERROR(AY27*AO27),"",AY27*AO27)</f>
        <v>0.41525000000000001</v>
      </c>
      <c r="AQ27" s="44">
        <v>0</v>
      </c>
      <c r="AR27" s="42">
        <f>IF(ISERROR(U27*AQ27),"",U27*AQ27)</f>
        <v>0</v>
      </c>
      <c r="AS27" s="45">
        <v>0</v>
      </c>
      <c r="AT27" s="44">
        <v>0</v>
      </c>
      <c r="AU27" s="42">
        <f>IF(ISERROR(AY27*AT27),"",AY27*AT27)</f>
        <v>0</v>
      </c>
      <c r="AV27" s="42">
        <f>IF(ISERROR(AL27+AN27+AP27+AR27+AU27),"",AL27+AN27+AP27+AR27+AU27)</f>
        <v>0.41525000000000001</v>
      </c>
      <c r="AW27" s="42">
        <f t="shared" si="2"/>
        <v>5.9937699999999996</v>
      </c>
      <c r="AX27" s="46">
        <f t="shared" si="3"/>
        <v>0.20612317880794706</v>
      </c>
      <c r="AY27" s="6">
        <v>7.55</v>
      </c>
      <c r="AZ27" s="38"/>
      <c r="BA27" s="42">
        <f>IF(ISERROR(AW27*AZ27),"",AW27*AZ27)</f>
        <v>0</v>
      </c>
      <c r="BB27" s="42">
        <f>IF(ISERROR(AY27*AZ27),"",AY27*AZ27)</f>
        <v>0</v>
      </c>
    </row>
    <row r="28" spans="1:54" ht="15" customHeight="1" x14ac:dyDescent="0.25">
      <c r="A28" s="31">
        <v>29</v>
      </c>
      <c r="B28" s="32"/>
      <c r="C28" s="32"/>
      <c r="D28" s="32"/>
      <c r="E28" s="29" t="s">
        <v>54</v>
      </c>
      <c r="F28" s="29" t="s">
        <v>55</v>
      </c>
      <c r="G28" s="29" t="s">
        <v>56</v>
      </c>
      <c r="H28" s="30" t="s">
        <v>57</v>
      </c>
      <c r="I28" s="29" t="s">
        <v>58</v>
      </c>
      <c r="J28" s="29" t="s">
        <v>68</v>
      </c>
      <c r="K28" s="31" t="s">
        <v>60</v>
      </c>
      <c r="L28" s="32" t="s">
        <v>61</v>
      </c>
      <c r="M28" s="29" t="s">
        <v>69</v>
      </c>
      <c r="N28" s="29" t="s">
        <v>104</v>
      </c>
      <c r="O28" s="29"/>
      <c r="P28" s="33" t="s">
        <v>106</v>
      </c>
      <c r="Q28" s="29"/>
      <c r="R28" s="29"/>
      <c r="S28" s="29" t="s">
        <v>65</v>
      </c>
      <c r="T28" s="34">
        <v>4.37</v>
      </c>
      <c r="U28" s="35">
        <v>4.5</v>
      </c>
      <c r="V28" s="29" t="s">
        <v>66</v>
      </c>
      <c r="W28" s="36">
        <v>30</v>
      </c>
      <c r="X28" s="36">
        <v>25</v>
      </c>
      <c r="Y28" s="36">
        <v>36</v>
      </c>
      <c r="Z28" s="37">
        <v>6.17</v>
      </c>
      <c r="AA28" s="38">
        <v>4</v>
      </c>
      <c r="AB28" s="39">
        <f t="shared" ref="AB28:AB31" si="59">IF(W28="","",W28*X28*Y28/1000000)</f>
        <v>2.7E-2</v>
      </c>
      <c r="AC28" s="37">
        <v>56</v>
      </c>
      <c r="AD28" s="40">
        <f t="shared" ref="AD28:AD31" si="60">IF(AA28="","",AC28/AB28*AA28)</f>
        <v>8296.2962962962956</v>
      </c>
      <c r="AE28" s="41">
        <v>3500</v>
      </c>
      <c r="AF28" s="42">
        <f t="shared" ref="AF28:AF31" si="61">IF(ISERROR(AE28/AD28),"",AE28/AD28)</f>
        <v>0.42187500000000006</v>
      </c>
      <c r="AG28" s="29" t="s">
        <v>67</v>
      </c>
      <c r="AH28" s="43">
        <v>0.41399999999999998</v>
      </c>
      <c r="AI28" s="42">
        <f t="shared" ref="AI28:AI31" si="62">IF(ISERROR(U28*AH28),"",U28*AH28)</f>
        <v>1.863</v>
      </c>
      <c r="AJ28" s="42">
        <f t="shared" ref="AJ28:AJ31" si="63">IF(ISERROR(U28+AF28+AI28),"",U28+AF28+AI28)</f>
        <v>6.7848749999999995</v>
      </c>
      <c r="AK28" s="44">
        <v>0</v>
      </c>
      <c r="AL28" s="42">
        <f t="shared" si="0"/>
        <v>0</v>
      </c>
      <c r="AM28" s="44">
        <v>0</v>
      </c>
      <c r="AN28" s="42">
        <f t="shared" si="1"/>
        <v>0</v>
      </c>
      <c r="AO28" s="44">
        <v>5.5E-2</v>
      </c>
      <c r="AP28" s="42">
        <f t="shared" ref="AP28:AP31" si="64">IF(ISERROR(AY28*AO28),"",AY28*AO28)</f>
        <v>0.50600000000000001</v>
      </c>
      <c r="AQ28" s="44">
        <v>0</v>
      </c>
      <c r="AR28" s="42">
        <f t="shared" ref="AR28:AR31" si="65">IF(ISERROR(U28*AQ28),"",U28*AQ28)</f>
        <v>0</v>
      </c>
      <c r="AS28" s="45">
        <v>0</v>
      </c>
      <c r="AT28" s="44">
        <v>0</v>
      </c>
      <c r="AU28" s="42">
        <f t="shared" ref="AU28:AU31" si="66">IF(ISERROR(AY28*AT28),"",AY28*AT28)</f>
        <v>0</v>
      </c>
      <c r="AV28" s="42">
        <f t="shared" ref="AV28:AV31" si="67">IF(ISERROR(AL28+AN28+AP28+AR28+AU28),"",AL28+AN28+AP28+AR28+AU28)</f>
        <v>0.50600000000000001</v>
      </c>
      <c r="AW28" s="42">
        <f t="shared" si="2"/>
        <v>7.2908749999999998</v>
      </c>
      <c r="AX28" s="46">
        <f t="shared" si="3"/>
        <v>0.2075135869565217</v>
      </c>
      <c r="AY28" s="6">
        <v>9.1999999999999993</v>
      </c>
      <c r="AZ28" s="38"/>
      <c r="BA28" s="42">
        <f t="shared" ref="BA28:BA31" si="68">IF(ISERROR(AW28*AZ28),"",AW28*AZ28)</f>
        <v>0</v>
      </c>
      <c r="BB28" s="42">
        <f t="shared" ref="BB28:BB31" si="69">IF(ISERROR(AY28*AZ28),"",AY28*AZ28)</f>
        <v>0</v>
      </c>
    </row>
    <row r="29" spans="1:54" ht="15" customHeight="1" x14ac:dyDescent="0.25">
      <c r="A29" s="31">
        <v>30</v>
      </c>
      <c r="B29" s="32"/>
      <c r="C29" s="32"/>
      <c r="D29" s="32"/>
      <c r="E29" s="29" t="s">
        <v>54</v>
      </c>
      <c r="F29" s="29" t="s">
        <v>55</v>
      </c>
      <c r="G29" s="29" t="s">
        <v>56</v>
      </c>
      <c r="H29" s="30" t="s">
        <v>57</v>
      </c>
      <c r="I29" s="29" t="s">
        <v>58</v>
      </c>
      <c r="J29" s="29" t="s">
        <v>68</v>
      </c>
      <c r="K29" s="31" t="s">
        <v>107</v>
      </c>
      <c r="L29" s="32" t="s">
        <v>61</v>
      </c>
      <c r="M29" s="29" t="s">
        <v>71</v>
      </c>
      <c r="N29" s="29" t="s">
        <v>104</v>
      </c>
      <c r="O29" s="29"/>
      <c r="P29" s="33" t="s">
        <v>108</v>
      </c>
      <c r="Q29" s="29"/>
      <c r="R29" s="29"/>
      <c r="S29" s="29" t="s">
        <v>65</v>
      </c>
      <c r="T29" s="34">
        <v>4.8499999999999996</v>
      </c>
      <c r="U29" s="35">
        <v>5</v>
      </c>
      <c r="V29" s="29" t="s">
        <v>66</v>
      </c>
      <c r="W29" s="36">
        <v>30</v>
      </c>
      <c r="X29" s="36">
        <v>25</v>
      </c>
      <c r="Y29" s="36">
        <v>40</v>
      </c>
      <c r="Z29" s="37">
        <v>7.04</v>
      </c>
      <c r="AA29" s="38">
        <v>4</v>
      </c>
      <c r="AB29" s="39">
        <f t="shared" si="59"/>
        <v>0.03</v>
      </c>
      <c r="AC29" s="37">
        <v>56</v>
      </c>
      <c r="AD29" s="40">
        <f t="shared" si="60"/>
        <v>7466.666666666667</v>
      </c>
      <c r="AE29" s="41">
        <v>3500</v>
      </c>
      <c r="AF29" s="42">
        <f t="shared" si="61"/>
        <v>0.46875</v>
      </c>
      <c r="AG29" s="29" t="s">
        <v>67</v>
      </c>
      <c r="AH29" s="43">
        <v>0.41399999999999998</v>
      </c>
      <c r="AI29" s="42">
        <f t="shared" si="62"/>
        <v>2.0699999999999998</v>
      </c>
      <c r="AJ29" s="42">
        <f t="shared" si="63"/>
        <v>7.5387500000000003</v>
      </c>
      <c r="AK29" s="44">
        <v>0</v>
      </c>
      <c r="AL29" s="42">
        <f t="shared" si="0"/>
        <v>0</v>
      </c>
      <c r="AM29" s="44">
        <v>0</v>
      </c>
      <c r="AN29" s="42">
        <f t="shared" si="1"/>
        <v>0</v>
      </c>
      <c r="AO29" s="44">
        <v>5.5E-2</v>
      </c>
      <c r="AP29" s="42">
        <f t="shared" si="64"/>
        <v>0.5665</v>
      </c>
      <c r="AQ29" s="44">
        <v>0</v>
      </c>
      <c r="AR29" s="42">
        <f t="shared" si="65"/>
        <v>0</v>
      </c>
      <c r="AS29" s="45">
        <v>0</v>
      </c>
      <c r="AT29" s="44">
        <v>0</v>
      </c>
      <c r="AU29" s="42">
        <f t="shared" si="66"/>
        <v>0</v>
      </c>
      <c r="AV29" s="42">
        <f t="shared" si="67"/>
        <v>0.5665</v>
      </c>
      <c r="AW29" s="42">
        <f t="shared" si="2"/>
        <v>8.1052499999999998</v>
      </c>
      <c r="AX29" s="46">
        <f t="shared" si="3"/>
        <v>0.21308252427184474</v>
      </c>
      <c r="AY29" s="6">
        <v>10.3</v>
      </c>
      <c r="AZ29" s="38"/>
      <c r="BA29" s="42">
        <f t="shared" si="68"/>
        <v>0</v>
      </c>
      <c r="BB29" s="42">
        <f t="shared" si="69"/>
        <v>0</v>
      </c>
    </row>
    <row r="30" spans="1:54" ht="15" customHeight="1" x14ac:dyDescent="0.25">
      <c r="A30" s="31">
        <v>31</v>
      </c>
      <c r="B30" s="32"/>
      <c r="C30" s="32"/>
      <c r="D30" s="32"/>
      <c r="E30" s="29" t="s">
        <v>54</v>
      </c>
      <c r="F30" s="29" t="s">
        <v>55</v>
      </c>
      <c r="G30" s="29" t="s">
        <v>56</v>
      </c>
      <c r="H30" s="30" t="s">
        <v>57</v>
      </c>
      <c r="I30" s="29" t="s">
        <v>58</v>
      </c>
      <c r="J30" s="29" t="s">
        <v>68</v>
      </c>
      <c r="K30" s="31" t="s">
        <v>60</v>
      </c>
      <c r="L30" s="32" t="s">
        <v>61</v>
      </c>
      <c r="M30" s="29" t="s">
        <v>73</v>
      </c>
      <c r="N30" s="29" t="s">
        <v>104</v>
      </c>
      <c r="O30" s="29"/>
      <c r="P30" s="33" t="s">
        <v>109</v>
      </c>
      <c r="Q30" s="29"/>
      <c r="R30" s="29"/>
      <c r="S30" s="29" t="s">
        <v>65</v>
      </c>
      <c r="T30" s="34">
        <v>5.61</v>
      </c>
      <c r="U30" s="35">
        <v>5.78</v>
      </c>
      <c r="V30" s="29" t="s">
        <v>66</v>
      </c>
      <c r="W30" s="36">
        <v>30</v>
      </c>
      <c r="X30" s="36">
        <v>25</v>
      </c>
      <c r="Y30" s="36">
        <v>44</v>
      </c>
      <c r="Z30" s="37">
        <v>8.3699999999999992</v>
      </c>
      <c r="AA30" s="38">
        <v>4</v>
      </c>
      <c r="AB30" s="39">
        <f t="shared" si="59"/>
        <v>3.3000000000000002E-2</v>
      </c>
      <c r="AC30" s="37">
        <v>56</v>
      </c>
      <c r="AD30" s="40">
        <f t="shared" si="60"/>
        <v>6787.878787878788</v>
      </c>
      <c r="AE30" s="41">
        <v>3500</v>
      </c>
      <c r="AF30" s="42">
        <f t="shared" si="61"/>
        <v>0.515625</v>
      </c>
      <c r="AG30" s="29" t="s">
        <v>67</v>
      </c>
      <c r="AH30" s="43">
        <v>0.41399999999999998</v>
      </c>
      <c r="AI30" s="42">
        <f t="shared" si="62"/>
        <v>2.3929200000000002</v>
      </c>
      <c r="AJ30" s="42">
        <f t="shared" si="63"/>
        <v>8.6885450000000013</v>
      </c>
      <c r="AK30" s="44">
        <v>0</v>
      </c>
      <c r="AL30" s="42">
        <f t="shared" si="0"/>
        <v>0</v>
      </c>
      <c r="AM30" s="44">
        <v>0</v>
      </c>
      <c r="AN30" s="42">
        <f t="shared" si="1"/>
        <v>0</v>
      </c>
      <c r="AO30" s="44">
        <v>5.5E-2</v>
      </c>
      <c r="AP30" s="42">
        <f t="shared" si="64"/>
        <v>0.66</v>
      </c>
      <c r="AQ30" s="44">
        <v>0</v>
      </c>
      <c r="AR30" s="42">
        <f t="shared" si="65"/>
        <v>0</v>
      </c>
      <c r="AS30" s="45">
        <v>0</v>
      </c>
      <c r="AT30" s="44">
        <v>0</v>
      </c>
      <c r="AU30" s="42">
        <f t="shared" si="66"/>
        <v>0</v>
      </c>
      <c r="AV30" s="42">
        <f t="shared" si="67"/>
        <v>0.66</v>
      </c>
      <c r="AW30" s="42">
        <f t="shared" si="2"/>
        <v>9.3485450000000014</v>
      </c>
      <c r="AX30" s="46">
        <f t="shared" si="3"/>
        <v>0.2209545833333332</v>
      </c>
      <c r="AY30" s="6">
        <v>12</v>
      </c>
      <c r="AZ30" s="38"/>
      <c r="BA30" s="42">
        <f t="shared" si="68"/>
        <v>0</v>
      </c>
      <c r="BB30" s="42">
        <f t="shared" si="69"/>
        <v>0</v>
      </c>
    </row>
    <row r="31" spans="1:54" ht="15" customHeight="1" x14ac:dyDescent="0.25">
      <c r="A31" s="31">
        <v>32</v>
      </c>
      <c r="B31" s="32"/>
      <c r="C31" s="32"/>
      <c r="D31" s="32"/>
      <c r="E31" s="29" t="s">
        <v>54</v>
      </c>
      <c r="F31" s="29" t="s">
        <v>55</v>
      </c>
      <c r="G31" s="29" t="s">
        <v>56</v>
      </c>
      <c r="H31" s="30" t="s">
        <v>57</v>
      </c>
      <c r="I31" s="29" t="s">
        <v>58</v>
      </c>
      <c r="J31" s="29" t="s">
        <v>68</v>
      </c>
      <c r="K31" s="31" t="s">
        <v>60</v>
      </c>
      <c r="L31" s="32" t="s">
        <v>61</v>
      </c>
      <c r="M31" s="29" t="s">
        <v>75</v>
      </c>
      <c r="N31" s="29" t="s">
        <v>104</v>
      </c>
      <c r="O31" s="29"/>
      <c r="P31" s="33" t="s">
        <v>110</v>
      </c>
      <c r="Q31" s="32"/>
      <c r="R31" s="32"/>
      <c r="S31" s="29" t="s">
        <v>65</v>
      </c>
      <c r="T31" s="34">
        <v>5.7</v>
      </c>
      <c r="U31" s="35">
        <v>5.88</v>
      </c>
      <c r="V31" s="29" t="s">
        <v>66</v>
      </c>
      <c r="W31" s="48">
        <v>30</v>
      </c>
      <c r="X31" s="48">
        <v>25</v>
      </c>
      <c r="Y31" s="48">
        <v>44</v>
      </c>
      <c r="Z31" s="49">
        <v>8.3699999999999992</v>
      </c>
      <c r="AA31" s="38">
        <v>4</v>
      </c>
      <c r="AB31" s="50">
        <f t="shared" si="59"/>
        <v>3.3000000000000002E-2</v>
      </c>
      <c r="AC31" s="37">
        <v>56</v>
      </c>
      <c r="AD31" s="40">
        <f t="shared" si="60"/>
        <v>6787.878787878788</v>
      </c>
      <c r="AE31" s="41">
        <v>3500</v>
      </c>
      <c r="AF31" s="51">
        <f t="shared" si="61"/>
        <v>0.515625</v>
      </c>
      <c r="AG31" s="32" t="s">
        <v>67</v>
      </c>
      <c r="AH31" s="43">
        <v>0.41399999999999998</v>
      </c>
      <c r="AI31" s="42">
        <f t="shared" si="62"/>
        <v>2.43432</v>
      </c>
      <c r="AJ31" s="42">
        <f t="shared" si="63"/>
        <v>8.8299450000000004</v>
      </c>
      <c r="AK31" s="44">
        <v>0</v>
      </c>
      <c r="AL31" s="51">
        <f t="shared" si="0"/>
        <v>0</v>
      </c>
      <c r="AM31" s="44">
        <v>0</v>
      </c>
      <c r="AN31" s="51">
        <f t="shared" si="1"/>
        <v>0</v>
      </c>
      <c r="AO31" s="44">
        <v>5.5E-2</v>
      </c>
      <c r="AP31" s="42">
        <f t="shared" si="64"/>
        <v>0.66</v>
      </c>
      <c r="AQ31" s="44">
        <v>0</v>
      </c>
      <c r="AR31" s="42">
        <f t="shared" si="65"/>
        <v>0</v>
      </c>
      <c r="AS31" s="45">
        <v>0</v>
      </c>
      <c r="AT31" s="44">
        <v>0</v>
      </c>
      <c r="AU31" s="42">
        <f t="shared" si="66"/>
        <v>0</v>
      </c>
      <c r="AV31" s="42">
        <f t="shared" si="67"/>
        <v>0.66</v>
      </c>
      <c r="AW31" s="51">
        <f t="shared" si="2"/>
        <v>9.4899450000000005</v>
      </c>
      <c r="AX31" s="52">
        <f t="shared" si="3"/>
        <v>0.20917124999999995</v>
      </c>
      <c r="AY31" s="6">
        <v>12</v>
      </c>
      <c r="AZ31" s="5"/>
      <c r="BA31" s="42">
        <f t="shared" si="68"/>
        <v>0</v>
      </c>
      <c r="BB31" s="42">
        <f t="shared" si="69"/>
        <v>0</v>
      </c>
    </row>
    <row r="32" spans="1:54" ht="15" customHeight="1" x14ac:dyDescent="0.25">
      <c r="A32" s="31">
        <v>33</v>
      </c>
      <c r="B32" s="32"/>
      <c r="C32" s="32"/>
      <c r="D32" s="32"/>
      <c r="E32" s="29" t="s">
        <v>54</v>
      </c>
      <c r="F32" s="29" t="s">
        <v>55</v>
      </c>
      <c r="G32" s="29" t="s">
        <v>56</v>
      </c>
      <c r="H32" s="30" t="s">
        <v>57</v>
      </c>
      <c r="I32" s="29" t="s">
        <v>58</v>
      </c>
      <c r="J32" s="29" t="s">
        <v>68</v>
      </c>
      <c r="K32" s="31" t="s">
        <v>60</v>
      </c>
      <c r="L32" s="32" t="s">
        <v>61</v>
      </c>
      <c r="M32" s="29" t="s">
        <v>62</v>
      </c>
      <c r="N32" s="29" t="s">
        <v>111</v>
      </c>
      <c r="O32" s="29"/>
      <c r="P32" s="33" t="s">
        <v>112</v>
      </c>
      <c r="Q32" s="29"/>
      <c r="R32" s="29"/>
      <c r="S32" s="29" t="s">
        <v>65</v>
      </c>
      <c r="T32" s="34">
        <v>3.57</v>
      </c>
      <c r="U32" s="35">
        <v>3.68</v>
      </c>
      <c r="V32" s="29" t="s">
        <v>66</v>
      </c>
      <c r="W32" s="36">
        <v>30</v>
      </c>
      <c r="X32" s="36">
        <v>25</v>
      </c>
      <c r="Y32" s="36">
        <v>32</v>
      </c>
      <c r="Z32" s="37">
        <v>4.3600000000000003</v>
      </c>
      <c r="AA32" s="38">
        <v>4</v>
      </c>
      <c r="AB32" s="39">
        <f>IF(W32="","",W32*X32*Y32/1000000)</f>
        <v>2.4E-2</v>
      </c>
      <c r="AC32" s="37">
        <v>56</v>
      </c>
      <c r="AD32" s="40">
        <f>IF(AA32="","",AC32/AB32*AA32)</f>
        <v>9333.3333333333339</v>
      </c>
      <c r="AE32" s="41">
        <v>3500</v>
      </c>
      <c r="AF32" s="42">
        <f>IF(ISERROR(AE32/AD32),"",AE32/AD32)</f>
        <v>0.375</v>
      </c>
      <c r="AG32" s="29" t="s">
        <v>67</v>
      </c>
      <c r="AH32" s="43">
        <v>0.41399999999999998</v>
      </c>
      <c r="AI32" s="42">
        <f>IF(ISERROR(U32*AH32),"",U32*AH32)</f>
        <v>1.52352</v>
      </c>
      <c r="AJ32" s="42">
        <f>IF(ISERROR(U32+AF32+AI32),"",U32+AF32+AI32)</f>
        <v>5.5785199999999993</v>
      </c>
      <c r="AK32" s="44">
        <v>0</v>
      </c>
      <c r="AL32" s="42">
        <f t="shared" si="0"/>
        <v>0</v>
      </c>
      <c r="AM32" s="44">
        <v>0</v>
      </c>
      <c r="AN32" s="42">
        <f t="shared" si="1"/>
        <v>0</v>
      </c>
      <c r="AO32" s="44">
        <v>5.5E-2</v>
      </c>
      <c r="AP32" s="42">
        <f>IF(ISERROR(AY32*AO32),"",AY32*AO32)</f>
        <v>0.41525000000000001</v>
      </c>
      <c r="AQ32" s="44">
        <v>0</v>
      </c>
      <c r="AR32" s="42">
        <f>IF(ISERROR(U32*AQ32),"",U32*AQ32)</f>
        <v>0</v>
      </c>
      <c r="AS32" s="45">
        <v>0</v>
      </c>
      <c r="AT32" s="44">
        <v>0</v>
      </c>
      <c r="AU32" s="42">
        <f>IF(ISERROR(AY32*AT32),"",AY32*AT32)</f>
        <v>0</v>
      </c>
      <c r="AV32" s="42">
        <f>IF(ISERROR(AL32+AN32+AP32+AR32+AU32),"",AL32+AN32+AP32+AR32+AU32)</f>
        <v>0.41525000000000001</v>
      </c>
      <c r="AW32" s="42">
        <f t="shared" si="2"/>
        <v>5.9937699999999996</v>
      </c>
      <c r="AX32" s="46">
        <f t="shared" si="3"/>
        <v>0.20612317880794706</v>
      </c>
      <c r="AY32" s="6">
        <v>7.55</v>
      </c>
      <c r="AZ32" s="38"/>
      <c r="BA32" s="42">
        <f>IF(ISERROR(AW32*AZ32),"",AW32*AZ32)</f>
        <v>0</v>
      </c>
      <c r="BB32" s="42">
        <f>IF(ISERROR(AY32*AZ32),"",AY32*AZ32)</f>
        <v>0</v>
      </c>
    </row>
    <row r="33" spans="1:54" ht="15" customHeight="1" x14ac:dyDescent="0.25">
      <c r="A33" s="31">
        <v>34</v>
      </c>
      <c r="B33" s="32"/>
      <c r="C33" s="32"/>
      <c r="D33" s="32"/>
      <c r="E33" s="29" t="s">
        <v>54</v>
      </c>
      <c r="F33" s="29" t="s">
        <v>55</v>
      </c>
      <c r="G33" s="29" t="s">
        <v>56</v>
      </c>
      <c r="H33" s="30" t="s">
        <v>57</v>
      </c>
      <c r="I33" s="29" t="s">
        <v>92</v>
      </c>
      <c r="J33" s="29" t="s">
        <v>68</v>
      </c>
      <c r="K33" s="31" t="s">
        <v>60</v>
      </c>
      <c r="L33" s="32" t="s">
        <v>61</v>
      </c>
      <c r="M33" s="29" t="s">
        <v>69</v>
      </c>
      <c r="N33" s="29" t="s">
        <v>111</v>
      </c>
      <c r="O33" s="29"/>
      <c r="P33" s="33" t="s">
        <v>113</v>
      </c>
      <c r="Q33" s="29"/>
      <c r="R33" s="29"/>
      <c r="S33" s="29" t="s">
        <v>65</v>
      </c>
      <c r="T33" s="34">
        <v>4.37</v>
      </c>
      <c r="U33" s="35">
        <v>4.5</v>
      </c>
      <c r="V33" s="29" t="s">
        <v>66</v>
      </c>
      <c r="W33" s="36">
        <v>30</v>
      </c>
      <c r="X33" s="36">
        <v>25</v>
      </c>
      <c r="Y33" s="36">
        <v>36</v>
      </c>
      <c r="Z33" s="37">
        <v>6.17</v>
      </c>
      <c r="AA33" s="38">
        <v>4</v>
      </c>
      <c r="AB33" s="39">
        <f t="shared" ref="AB33:AB36" si="70">IF(W33="","",W33*X33*Y33/1000000)</f>
        <v>2.7E-2</v>
      </c>
      <c r="AC33" s="37">
        <v>56</v>
      </c>
      <c r="AD33" s="40">
        <f t="shared" ref="AD33:AD36" si="71">IF(AA33="","",AC33/AB33*AA33)</f>
        <v>8296.2962962962956</v>
      </c>
      <c r="AE33" s="41">
        <v>3500</v>
      </c>
      <c r="AF33" s="42">
        <f t="shared" ref="AF33:AF36" si="72">IF(ISERROR(AE33/AD33),"",AE33/AD33)</f>
        <v>0.42187500000000006</v>
      </c>
      <c r="AG33" s="29" t="s">
        <v>67</v>
      </c>
      <c r="AH33" s="43">
        <v>0.41399999999999998</v>
      </c>
      <c r="AI33" s="42">
        <f t="shared" ref="AI33:AI36" si="73">IF(ISERROR(U33*AH33),"",U33*AH33)</f>
        <v>1.863</v>
      </c>
      <c r="AJ33" s="42">
        <f t="shared" ref="AJ33:AJ36" si="74">IF(ISERROR(U33+AF33+AI33),"",U33+AF33+AI33)</f>
        <v>6.7848749999999995</v>
      </c>
      <c r="AK33" s="44">
        <v>0</v>
      </c>
      <c r="AL33" s="42">
        <f t="shared" si="0"/>
        <v>0</v>
      </c>
      <c r="AM33" s="44">
        <v>0</v>
      </c>
      <c r="AN33" s="42">
        <f t="shared" si="1"/>
        <v>0</v>
      </c>
      <c r="AO33" s="44">
        <v>5.5E-2</v>
      </c>
      <c r="AP33" s="42">
        <f t="shared" ref="AP33:AP36" si="75">IF(ISERROR(AY33*AO33),"",AY33*AO33)</f>
        <v>0.50600000000000001</v>
      </c>
      <c r="AQ33" s="44">
        <v>0</v>
      </c>
      <c r="AR33" s="42">
        <f t="shared" ref="AR33:AR36" si="76">IF(ISERROR(U33*AQ33),"",U33*AQ33)</f>
        <v>0</v>
      </c>
      <c r="AS33" s="45">
        <v>0</v>
      </c>
      <c r="AT33" s="44">
        <v>0</v>
      </c>
      <c r="AU33" s="42">
        <f t="shared" ref="AU33:AU36" si="77">IF(ISERROR(AY33*AT33),"",AY33*AT33)</f>
        <v>0</v>
      </c>
      <c r="AV33" s="42">
        <f t="shared" ref="AV33:AV36" si="78">IF(ISERROR(AL33+AN33+AP33+AR33+AU33),"",AL33+AN33+AP33+AR33+AU33)</f>
        <v>0.50600000000000001</v>
      </c>
      <c r="AW33" s="42">
        <f t="shared" si="2"/>
        <v>7.2908749999999998</v>
      </c>
      <c r="AX33" s="46">
        <f t="shared" si="3"/>
        <v>0.2075135869565217</v>
      </c>
      <c r="AY33" s="6">
        <v>9.1999999999999993</v>
      </c>
      <c r="AZ33" s="38"/>
      <c r="BA33" s="42">
        <f t="shared" ref="BA33:BA36" si="79">IF(ISERROR(AW33*AZ33),"",AW33*AZ33)</f>
        <v>0</v>
      </c>
      <c r="BB33" s="42">
        <f t="shared" ref="BB33:BB36" si="80">IF(ISERROR(AY33*AZ33),"",AY33*AZ33)</f>
        <v>0</v>
      </c>
    </row>
    <row r="34" spans="1:54" ht="15" customHeight="1" x14ac:dyDescent="0.25">
      <c r="A34" s="31">
        <v>35</v>
      </c>
      <c r="B34" s="32"/>
      <c r="C34" s="32"/>
      <c r="D34" s="32"/>
      <c r="E34" s="29" t="s">
        <v>54</v>
      </c>
      <c r="F34" s="29" t="s">
        <v>55</v>
      </c>
      <c r="G34" s="29" t="s">
        <v>56</v>
      </c>
      <c r="H34" s="30" t="s">
        <v>57</v>
      </c>
      <c r="I34" s="29" t="s">
        <v>58</v>
      </c>
      <c r="J34" s="29" t="s">
        <v>114</v>
      </c>
      <c r="K34" s="31" t="s">
        <v>60</v>
      </c>
      <c r="L34" s="32" t="s">
        <v>61</v>
      </c>
      <c r="M34" s="29" t="s">
        <v>71</v>
      </c>
      <c r="N34" s="29" t="s">
        <v>111</v>
      </c>
      <c r="O34" s="29"/>
      <c r="P34" s="33" t="s">
        <v>115</v>
      </c>
      <c r="Q34" s="29"/>
      <c r="R34" s="29"/>
      <c r="S34" s="29" t="s">
        <v>65</v>
      </c>
      <c r="T34" s="34">
        <v>4.8499999999999996</v>
      </c>
      <c r="U34" s="35">
        <v>5</v>
      </c>
      <c r="V34" s="29" t="s">
        <v>66</v>
      </c>
      <c r="W34" s="36">
        <v>30</v>
      </c>
      <c r="X34" s="36">
        <v>25</v>
      </c>
      <c r="Y34" s="36">
        <v>40</v>
      </c>
      <c r="Z34" s="37">
        <v>7.04</v>
      </c>
      <c r="AA34" s="38">
        <v>4</v>
      </c>
      <c r="AB34" s="39">
        <f t="shared" si="70"/>
        <v>0.03</v>
      </c>
      <c r="AC34" s="37">
        <v>56</v>
      </c>
      <c r="AD34" s="40">
        <f t="shared" si="71"/>
        <v>7466.666666666667</v>
      </c>
      <c r="AE34" s="41">
        <v>3500</v>
      </c>
      <c r="AF34" s="42">
        <f t="shared" si="72"/>
        <v>0.46875</v>
      </c>
      <c r="AG34" s="29" t="s">
        <v>67</v>
      </c>
      <c r="AH34" s="43">
        <v>0.41399999999999998</v>
      </c>
      <c r="AI34" s="42">
        <f t="shared" si="73"/>
        <v>2.0699999999999998</v>
      </c>
      <c r="AJ34" s="42">
        <f t="shared" si="74"/>
        <v>7.5387500000000003</v>
      </c>
      <c r="AK34" s="44">
        <v>0</v>
      </c>
      <c r="AL34" s="42">
        <f t="shared" si="0"/>
        <v>0</v>
      </c>
      <c r="AM34" s="44">
        <v>0</v>
      </c>
      <c r="AN34" s="42">
        <f t="shared" si="1"/>
        <v>0</v>
      </c>
      <c r="AO34" s="44">
        <v>5.5E-2</v>
      </c>
      <c r="AP34" s="42">
        <f t="shared" si="75"/>
        <v>0.5665</v>
      </c>
      <c r="AQ34" s="44">
        <v>0</v>
      </c>
      <c r="AR34" s="42">
        <f t="shared" si="76"/>
        <v>0</v>
      </c>
      <c r="AS34" s="45">
        <v>0</v>
      </c>
      <c r="AT34" s="44">
        <v>0</v>
      </c>
      <c r="AU34" s="42">
        <f t="shared" si="77"/>
        <v>0</v>
      </c>
      <c r="AV34" s="42">
        <f t="shared" si="78"/>
        <v>0.5665</v>
      </c>
      <c r="AW34" s="42">
        <f t="shared" si="2"/>
        <v>8.1052499999999998</v>
      </c>
      <c r="AX34" s="46">
        <f t="shared" si="3"/>
        <v>0.21308252427184474</v>
      </c>
      <c r="AY34" s="6">
        <v>10.3</v>
      </c>
      <c r="AZ34" s="38"/>
      <c r="BA34" s="42">
        <f t="shared" si="79"/>
        <v>0</v>
      </c>
      <c r="BB34" s="42">
        <f t="shared" si="80"/>
        <v>0</v>
      </c>
    </row>
    <row r="35" spans="1:54" ht="15" customHeight="1" x14ac:dyDescent="0.25">
      <c r="A35" s="31">
        <v>36</v>
      </c>
      <c r="B35" s="32"/>
      <c r="C35" s="32"/>
      <c r="D35" s="32"/>
      <c r="E35" s="29" t="s">
        <v>54</v>
      </c>
      <c r="F35" s="29" t="s">
        <v>55</v>
      </c>
      <c r="G35" s="29" t="s">
        <v>56</v>
      </c>
      <c r="H35" s="30" t="s">
        <v>57</v>
      </c>
      <c r="I35" s="29" t="s">
        <v>58</v>
      </c>
      <c r="J35" s="29" t="s">
        <v>68</v>
      </c>
      <c r="K35" s="31" t="s">
        <v>60</v>
      </c>
      <c r="L35" s="32" t="s">
        <v>61</v>
      </c>
      <c r="M35" s="29" t="s">
        <v>73</v>
      </c>
      <c r="N35" s="29" t="s">
        <v>111</v>
      </c>
      <c r="O35" s="29"/>
      <c r="P35" s="33" t="s">
        <v>116</v>
      </c>
      <c r="Q35" s="29"/>
      <c r="R35" s="29"/>
      <c r="S35" s="29" t="s">
        <v>65</v>
      </c>
      <c r="T35" s="34">
        <v>5.61</v>
      </c>
      <c r="U35" s="35">
        <v>5.78</v>
      </c>
      <c r="V35" s="29" t="s">
        <v>66</v>
      </c>
      <c r="W35" s="36">
        <v>30</v>
      </c>
      <c r="X35" s="36">
        <v>25</v>
      </c>
      <c r="Y35" s="36">
        <v>44</v>
      </c>
      <c r="Z35" s="37">
        <v>8.3699999999999992</v>
      </c>
      <c r="AA35" s="38">
        <v>4</v>
      </c>
      <c r="AB35" s="39">
        <f t="shared" si="70"/>
        <v>3.3000000000000002E-2</v>
      </c>
      <c r="AC35" s="37">
        <v>56</v>
      </c>
      <c r="AD35" s="40">
        <f t="shared" si="71"/>
        <v>6787.878787878788</v>
      </c>
      <c r="AE35" s="41">
        <v>3500</v>
      </c>
      <c r="AF35" s="42">
        <f t="shared" si="72"/>
        <v>0.515625</v>
      </c>
      <c r="AG35" s="29" t="s">
        <v>67</v>
      </c>
      <c r="AH35" s="43">
        <v>0.41399999999999998</v>
      </c>
      <c r="AI35" s="42">
        <f t="shared" si="73"/>
        <v>2.3929200000000002</v>
      </c>
      <c r="AJ35" s="42">
        <f t="shared" si="74"/>
        <v>8.6885450000000013</v>
      </c>
      <c r="AK35" s="44">
        <v>0</v>
      </c>
      <c r="AL35" s="42">
        <f t="shared" si="0"/>
        <v>0</v>
      </c>
      <c r="AM35" s="44">
        <v>0</v>
      </c>
      <c r="AN35" s="42">
        <f t="shared" si="1"/>
        <v>0</v>
      </c>
      <c r="AO35" s="44">
        <v>5.5E-2</v>
      </c>
      <c r="AP35" s="42">
        <f t="shared" si="75"/>
        <v>0.66</v>
      </c>
      <c r="AQ35" s="44">
        <v>0</v>
      </c>
      <c r="AR35" s="42">
        <f t="shared" si="76"/>
        <v>0</v>
      </c>
      <c r="AS35" s="45">
        <v>0</v>
      </c>
      <c r="AT35" s="44">
        <v>0</v>
      </c>
      <c r="AU35" s="42">
        <f t="shared" si="77"/>
        <v>0</v>
      </c>
      <c r="AV35" s="42">
        <f t="shared" si="78"/>
        <v>0.66</v>
      </c>
      <c r="AW35" s="42">
        <f t="shared" si="2"/>
        <v>9.3485450000000014</v>
      </c>
      <c r="AX35" s="46">
        <f t="shared" si="3"/>
        <v>0.2209545833333332</v>
      </c>
      <c r="AY35" s="6">
        <v>12</v>
      </c>
      <c r="AZ35" s="38"/>
      <c r="BA35" s="42">
        <f t="shared" si="79"/>
        <v>0</v>
      </c>
      <c r="BB35" s="42">
        <f t="shared" si="80"/>
        <v>0</v>
      </c>
    </row>
    <row r="36" spans="1:54" ht="15" customHeight="1" x14ac:dyDescent="0.25">
      <c r="A36" s="31">
        <v>37</v>
      </c>
      <c r="B36" s="32"/>
      <c r="C36" s="32"/>
      <c r="D36" s="32"/>
      <c r="E36" s="29" t="s">
        <v>54</v>
      </c>
      <c r="F36" s="29" t="s">
        <v>55</v>
      </c>
      <c r="G36" s="29" t="s">
        <v>56</v>
      </c>
      <c r="H36" s="30" t="s">
        <v>57</v>
      </c>
      <c r="I36" s="29" t="s">
        <v>58</v>
      </c>
      <c r="J36" s="29" t="s">
        <v>68</v>
      </c>
      <c r="K36" s="31" t="s">
        <v>60</v>
      </c>
      <c r="L36" s="32" t="s">
        <v>61</v>
      </c>
      <c r="M36" s="29" t="s">
        <v>75</v>
      </c>
      <c r="N36" s="29" t="s">
        <v>111</v>
      </c>
      <c r="O36" s="29"/>
      <c r="P36" s="33" t="s">
        <v>117</v>
      </c>
      <c r="Q36" s="32"/>
      <c r="R36" s="32"/>
      <c r="S36" s="29" t="s">
        <v>65</v>
      </c>
      <c r="T36" s="34">
        <v>5.7</v>
      </c>
      <c r="U36" s="35">
        <v>5.88</v>
      </c>
      <c r="V36" s="29" t="s">
        <v>66</v>
      </c>
      <c r="W36" s="48">
        <v>30</v>
      </c>
      <c r="X36" s="48">
        <v>25</v>
      </c>
      <c r="Y36" s="48">
        <v>44</v>
      </c>
      <c r="Z36" s="49">
        <v>8.3699999999999992</v>
      </c>
      <c r="AA36" s="38">
        <v>4</v>
      </c>
      <c r="AB36" s="50">
        <f t="shared" si="70"/>
        <v>3.3000000000000002E-2</v>
      </c>
      <c r="AC36" s="37">
        <v>56</v>
      </c>
      <c r="AD36" s="40">
        <f t="shared" si="71"/>
        <v>6787.878787878788</v>
      </c>
      <c r="AE36" s="41">
        <v>3500</v>
      </c>
      <c r="AF36" s="51">
        <f t="shared" si="72"/>
        <v>0.515625</v>
      </c>
      <c r="AG36" s="32" t="s">
        <v>67</v>
      </c>
      <c r="AH36" s="43">
        <v>0.41399999999999998</v>
      </c>
      <c r="AI36" s="42">
        <f t="shared" si="73"/>
        <v>2.43432</v>
      </c>
      <c r="AJ36" s="42">
        <f t="shared" si="74"/>
        <v>8.8299450000000004</v>
      </c>
      <c r="AK36" s="44">
        <v>0</v>
      </c>
      <c r="AL36" s="51">
        <f t="shared" si="0"/>
        <v>0</v>
      </c>
      <c r="AM36" s="44">
        <v>0</v>
      </c>
      <c r="AN36" s="51">
        <f t="shared" si="1"/>
        <v>0</v>
      </c>
      <c r="AO36" s="44">
        <v>5.5E-2</v>
      </c>
      <c r="AP36" s="42">
        <f t="shared" si="75"/>
        <v>0.66</v>
      </c>
      <c r="AQ36" s="44">
        <v>0</v>
      </c>
      <c r="AR36" s="42">
        <f t="shared" si="76"/>
        <v>0</v>
      </c>
      <c r="AS36" s="45">
        <v>0</v>
      </c>
      <c r="AT36" s="44">
        <v>0</v>
      </c>
      <c r="AU36" s="42">
        <f t="shared" si="77"/>
        <v>0</v>
      </c>
      <c r="AV36" s="42">
        <f t="shared" si="78"/>
        <v>0.66</v>
      </c>
      <c r="AW36" s="51">
        <f t="shared" si="2"/>
        <v>9.4899450000000005</v>
      </c>
      <c r="AX36" s="52">
        <f t="shared" si="3"/>
        <v>0.20917124999999995</v>
      </c>
      <c r="AY36" s="6">
        <v>12</v>
      </c>
      <c r="AZ36" s="5"/>
      <c r="BA36" s="42">
        <f t="shared" si="79"/>
        <v>0</v>
      </c>
      <c r="BB36" s="42">
        <f t="shared" si="80"/>
        <v>0</v>
      </c>
    </row>
    <row r="37" spans="1:54" ht="15" customHeight="1" x14ac:dyDescent="0.25">
      <c r="A37" s="31">
        <v>38</v>
      </c>
      <c r="B37" s="32"/>
      <c r="C37" s="32"/>
      <c r="D37" s="32"/>
      <c r="E37" s="29" t="s">
        <v>54</v>
      </c>
      <c r="F37" s="29" t="s">
        <v>55</v>
      </c>
      <c r="G37" s="29" t="s">
        <v>56</v>
      </c>
      <c r="H37" s="30" t="s">
        <v>57</v>
      </c>
      <c r="I37" s="29" t="s">
        <v>58</v>
      </c>
      <c r="J37" s="29" t="s">
        <v>68</v>
      </c>
      <c r="K37" s="31" t="s">
        <v>60</v>
      </c>
      <c r="L37" s="32" t="s">
        <v>61</v>
      </c>
      <c r="M37" s="29" t="s">
        <v>62</v>
      </c>
      <c r="N37" s="29" t="s">
        <v>118</v>
      </c>
      <c r="O37" s="29"/>
      <c r="P37" s="33" t="s">
        <v>119</v>
      </c>
      <c r="Q37" s="29"/>
      <c r="R37" s="29"/>
      <c r="S37" s="29" t="s">
        <v>65</v>
      </c>
      <c r="T37" s="34">
        <v>3.57</v>
      </c>
      <c r="U37" s="35">
        <v>3.68</v>
      </c>
      <c r="V37" s="29" t="s">
        <v>66</v>
      </c>
      <c r="W37" s="36">
        <v>30</v>
      </c>
      <c r="X37" s="36">
        <v>25</v>
      </c>
      <c r="Y37" s="36">
        <v>32</v>
      </c>
      <c r="Z37" s="37">
        <v>4.3600000000000003</v>
      </c>
      <c r="AA37" s="38">
        <v>4</v>
      </c>
      <c r="AB37" s="39">
        <f>IF(W37="","",W37*X37*Y37/1000000)</f>
        <v>2.4E-2</v>
      </c>
      <c r="AC37" s="37">
        <v>56</v>
      </c>
      <c r="AD37" s="40">
        <f>IF(AA37="","",AC37/AB37*AA37)</f>
        <v>9333.3333333333339</v>
      </c>
      <c r="AE37" s="41">
        <v>3500</v>
      </c>
      <c r="AF37" s="42">
        <f>IF(ISERROR(AE37/AD37),"",AE37/AD37)</f>
        <v>0.375</v>
      </c>
      <c r="AG37" s="29" t="s">
        <v>67</v>
      </c>
      <c r="AH37" s="43">
        <v>0.41399999999999998</v>
      </c>
      <c r="AI37" s="42">
        <f>IF(ISERROR(U37*AH37),"",U37*AH37)</f>
        <v>1.52352</v>
      </c>
      <c r="AJ37" s="42">
        <f>IF(ISERROR(U37+AF37+AI37),"",U37+AF37+AI37)</f>
        <v>5.5785199999999993</v>
      </c>
      <c r="AK37" s="44">
        <v>0</v>
      </c>
      <c r="AL37" s="42">
        <f t="shared" si="0"/>
        <v>0</v>
      </c>
      <c r="AM37" s="44">
        <v>0</v>
      </c>
      <c r="AN37" s="42">
        <f t="shared" si="1"/>
        <v>0</v>
      </c>
      <c r="AO37" s="44">
        <v>5.5E-2</v>
      </c>
      <c r="AP37" s="42">
        <f>IF(ISERROR(AY37*AO37),"",AY37*AO37)</f>
        <v>0.41525000000000001</v>
      </c>
      <c r="AQ37" s="44">
        <v>0</v>
      </c>
      <c r="AR37" s="42">
        <f>IF(ISERROR(U37*AQ37),"",U37*AQ37)</f>
        <v>0</v>
      </c>
      <c r="AS37" s="45">
        <v>0</v>
      </c>
      <c r="AT37" s="44">
        <v>0</v>
      </c>
      <c r="AU37" s="42">
        <f>IF(ISERROR(AY37*AT37),"",AY37*AT37)</f>
        <v>0</v>
      </c>
      <c r="AV37" s="42">
        <f>IF(ISERROR(AL37+AN37+AP37+AR37+AU37),"",AL37+AN37+AP37+AR37+AU37)</f>
        <v>0.41525000000000001</v>
      </c>
      <c r="AW37" s="42">
        <f t="shared" si="2"/>
        <v>5.9937699999999996</v>
      </c>
      <c r="AX37" s="46">
        <f t="shared" si="3"/>
        <v>0.20612317880794706</v>
      </c>
      <c r="AY37" s="6">
        <v>7.55</v>
      </c>
      <c r="AZ37" s="38"/>
      <c r="BA37" s="42">
        <f>IF(ISERROR(AW37*AZ37),"",AW37*AZ37)</f>
        <v>0</v>
      </c>
      <c r="BB37" s="42">
        <f>IF(ISERROR(AY37*AZ37),"",AY37*AZ37)</f>
        <v>0</v>
      </c>
    </row>
    <row r="38" spans="1:54" ht="15" customHeight="1" x14ac:dyDescent="0.25">
      <c r="A38" s="31">
        <v>39</v>
      </c>
      <c r="B38" s="32"/>
      <c r="C38" s="32"/>
      <c r="D38" s="32"/>
      <c r="E38" s="29" t="s">
        <v>54</v>
      </c>
      <c r="F38" s="29" t="s">
        <v>55</v>
      </c>
      <c r="G38" s="29" t="s">
        <v>56</v>
      </c>
      <c r="H38" s="30" t="s">
        <v>57</v>
      </c>
      <c r="I38" s="29" t="s">
        <v>58</v>
      </c>
      <c r="J38" s="29" t="s">
        <v>68</v>
      </c>
      <c r="K38" s="31" t="s">
        <v>60</v>
      </c>
      <c r="L38" s="32" t="s">
        <v>61</v>
      </c>
      <c r="M38" s="29" t="s">
        <v>69</v>
      </c>
      <c r="N38" s="29" t="s">
        <v>118</v>
      </c>
      <c r="O38" s="29"/>
      <c r="P38" s="33" t="s">
        <v>120</v>
      </c>
      <c r="Q38" s="29"/>
      <c r="R38" s="29"/>
      <c r="S38" s="29" t="s">
        <v>65</v>
      </c>
      <c r="T38" s="34">
        <v>4.37</v>
      </c>
      <c r="U38" s="35">
        <v>4.5</v>
      </c>
      <c r="V38" s="29" t="s">
        <v>66</v>
      </c>
      <c r="W38" s="36">
        <v>30</v>
      </c>
      <c r="X38" s="36">
        <v>25</v>
      </c>
      <c r="Y38" s="36">
        <v>36</v>
      </c>
      <c r="Z38" s="37">
        <v>6.17</v>
      </c>
      <c r="AA38" s="38">
        <v>4</v>
      </c>
      <c r="AB38" s="39">
        <f t="shared" ref="AB38:AB41" si="81">IF(W38="","",W38*X38*Y38/1000000)</f>
        <v>2.7E-2</v>
      </c>
      <c r="AC38" s="37">
        <v>56</v>
      </c>
      <c r="AD38" s="40">
        <f t="shared" ref="AD38:AD41" si="82">IF(AA38="","",AC38/AB38*AA38)</f>
        <v>8296.2962962962956</v>
      </c>
      <c r="AE38" s="41">
        <v>3500</v>
      </c>
      <c r="AF38" s="42">
        <f t="shared" ref="AF38:AF41" si="83">IF(ISERROR(AE38/AD38),"",AE38/AD38)</f>
        <v>0.42187500000000006</v>
      </c>
      <c r="AG38" s="29" t="s">
        <v>67</v>
      </c>
      <c r="AH38" s="43">
        <v>0.41399999999999998</v>
      </c>
      <c r="AI38" s="42">
        <f t="shared" ref="AI38:AI41" si="84">IF(ISERROR(U38*AH38),"",U38*AH38)</f>
        <v>1.863</v>
      </c>
      <c r="AJ38" s="42">
        <f t="shared" ref="AJ38:AJ41" si="85">IF(ISERROR(U38+AF38+AI38),"",U38+AF38+AI38)</f>
        <v>6.7848749999999995</v>
      </c>
      <c r="AK38" s="44">
        <v>0</v>
      </c>
      <c r="AL38" s="42">
        <f t="shared" si="0"/>
        <v>0</v>
      </c>
      <c r="AM38" s="44">
        <v>0</v>
      </c>
      <c r="AN38" s="42">
        <f t="shared" si="1"/>
        <v>0</v>
      </c>
      <c r="AO38" s="44">
        <v>5.5E-2</v>
      </c>
      <c r="AP38" s="42">
        <f t="shared" ref="AP38:AP41" si="86">IF(ISERROR(AY38*AO38),"",AY38*AO38)</f>
        <v>0.50600000000000001</v>
      </c>
      <c r="AQ38" s="44">
        <v>0</v>
      </c>
      <c r="AR38" s="42">
        <f t="shared" ref="AR38:AR41" si="87">IF(ISERROR(U38*AQ38),"",U38*AQ38)</f>
        <v>0</v>
      </c>
      <c r="AS38" s="45">
        <v>0</v>
      </c>
      <c r="AT38" s="44">
        <v>0</v>
      </c>
      <c r="AU38" s="42">
        <f t="shared" ref="AU38:AU41" si="88">IF(ISERROR(AY38*AT38),"",AY38*AT38)</f>
        <v>0</v>
      </c>
      <c r="AV38" s="42">
        <f t="shared" ref="AV38:AV41" si="89">IF(ISERROR(AL38+AN38+AP38+AR38+AU38),"",AL38+AN38+AP38+AR38+AU38)</f>
        <v>0.50600000000000001</v>
      </c>
      <c r="AW38" s="42">
        <f t="shared" si="2"/>
        <v>7.2908749999999998</v>
      </c>
      <c r="AX38" s="46">
        <f t="shared" si="3"/>
        <v>0.2075135869565217</v>
      </c>
      <c r="AY38" s="6">
        <v>9.1999999999999993</v>
      </c>
      <c r="AZ38" s="38"/>
      <c r="BA38" s="42">
        <f t="shared" ref="BA38:BA41" si="90">IF(ISERROR(AW38*AZ38),"",AW38*AZ38)</f>
        <v>0</v>
      </c>
      <c r="BB38" s="42">
        <f t="shared" ref="BB38:BB41" si="91">IF(ISERROR(AY38*AZ38),"",AY38*AZ38)</f>
        <v>0</v>
      </c>
    </row>
    <row r="39" spans="1:54" ht="15" customHeight="1" x14ac:dyDescent="0.25">
      <c r="A39" s="31">
        <v>40</v>
      </c>
      <c r="B39" s="32"/>
      <c r="C39" s="32"/>
      <c r="D39" s="32"/>
      <c r="E39" s="29" t="s">
        <v>54</v>
      </c>
      <c r="F39" s="29" t="s">
        <v>55</v>
      </c>
      <c r="G39" s="29" t="s">
        <v>56</v>
      </c>
      <c r="H39" s="30" t="s">
        <v>57</v>
      </c>
      <c r="I39" s="29" t="s">
        <v>121</v>
      </c>
      <c r="J39" s="29" t="s">
        <v>114</v>
      </c>
      <c r="K39" s="31" t="s">
        <v>60</v>
      </c>
      <c r="L39" s="32" t="s">
        <v>61</v>
      </c>
      <c r="M39" s="29" t="s">
        <v>71</v>
      </c>
      <c r="N39" s="29" t="s">
        <v>118</v>
      </c>
      <c r="O39" s="29"/>
      <c r="P39" s="33" t="s">
        <v>122</v>
      </c>
      <c r="Q39" s="29"/>
      <c r="R39" s="29"/>
      <c r="S39" s="29" t="s">
        <v>65</v>
      </c>
      <c r="T39" s="34">
        <v>4.8499999999999996</v>
      </c>
      <c r="U39" s="35">
        <v>5</v>
      </c>
      <c r="V39" s="29" t="s">
        <v>66</v>
      </c>
      <c r="W39" s="36">
        <v>30</v>
      </c>
      <c r="X39" s="36">
        <v>25</v>
      </c>
      <c r="Y39" s="36">
        <v>40</v>
      </c>
      <c r="Z39" s="37">
        <v>7.04</v>
      </c>
      <c r="AA39" s="38">
        <v>4</v>
      </c>
      <c r="AB39" s="39">
        <f t="shared" si="81"/>
        <v>0.03</v>
      </c>
      <c r="AC39" s="37">
        <v>56</v>
      </c>
      <c r="AD39" s="40">
        <f t="shared" si="82"/>
        <v>7466.666666666667</v>
      </c>
      <c r="AE39" s="41">
        <v>3500</v>
      </c>
      <c r="AF39" s="42">
        <f t="shared" si="83"/>
        <v>0.46875</v>
      </c>
      <c r="AG39" s="29" t="s">
        <v>67</v>
      </c>
      <c r="AH39" s="43">
        <v>0.41399999999999998</v>
      </c>
      <c r="AI39" s="42">
        <f t="shared" si="84"/>
        <v>2.0699999999999998</v>
      </c>
      <c r="AJ39" s="42">
        <f t="shared" si="85"/>
        <v>7.5387500000000003</v>
      </c>
      <c r="AK39" s="44">
        <v>0</v>
      </c>
      <c r="AL39" s="42">
        <f t="shared" si="0"/>
        <v>0</v>
      </c>
      <c r="AM39" s="44">
        <v>0</v>
      </c>
      <c r="AN39" s="42">
        <f t="shared" si="1"/>
        <v>0</v>
      </c>
      <c r="AO39" s="44">
        <v>5.5E-2</v>
      </c>
      <c r="AP39" s="42">
        <f t="shared" si="86"/>
        <v>0.5665</v>
      </c>
      <c r="AQ39" s="44">
        <v>0</v>
      </c>
      <c r="AR39" s="42">
        <f t="shared" si="87"/>
        <v>0</v>
      </c>
      <c r="AS39" s="45">
        <v>0</v>
      </c>
      <c r="AT39" s="44">
        <v>0</v>
      </c>
      <c r="AU39" s="42">
        <f t="shared" si="88"/>
        <v>0</v>
      </c>
      <c r="AV39" s="42">
        <f t="shared" si="89"/>
        <v>0.5665</v>
      </c>
      <c r="AW39" s="42">
        <f t="shared" si="2"/>
        <v>8.1052499999999998</v>
      </c>
      <c r="AX39" s="46">
        <f t="shared" si="3"/>
        <v>0.21308252427184474</v>
      </c>
      <c r="AY39" s="6">
        <v>10.3</v>
      </c>
      <c r="AZ39" s="38"/>
      <c r="BA39" s="42">
        <f t="shared" si="90"/>
        <v>0</v>
      </c>
      <c r="BB39" s="42">
        <f t="shared" si="91"/>
        <v>0</v>
      </c>
    </row>
    <row r="40" spans="1:54" ht="15" customHeight="1" x14ac:dyDescent="0.25">
      <c r="A40" s="31">
        <v>41</v>
      </c>
      <c r="B40" s="32"/>
      <c r="C40" s="32"/>
      <c r="D40" s="32"/>
      <c r="E40" s="29" t="s">
        <v>54</v>
      </c>
      <c r="F40" s="29" t="s">
        <v>55</v>
      </c>
      <c r="G40" s="29" t="s">
        <v>56</v>
      </c>
      <c r="H40" s="30" t="s">
        <v>57</v>
      </c>
      <c r="I40" s="29" t="s">
        <v>58</v>
      </c>
      <c r="J40" s="29" t="s">
        <v>68</v>
      </c>
      <c r="K40" s="31" t="s">
        <v>60</v>
      </c>
      <c r="L40" s="32" t="s">
        <v>61</v>
      </c>
      <c r="M40" s="29" t="s">
        <v>73</v>
      </c>
      <c r="N40" s="29" t="s">
        <v>118</v>
      </c>
      <c r="O40" s="29"/>
      <c r="P40" s="33" t="s">
        <v>123</v>
      </c>
      <c r="Q40" s="29"/>
      <c r="R40" s="29"/>
      <c r="S40" s="29" t="s">
        <v>65</v>
      </c>
      <c r="T40" s="34">
        <v>5.61</v>
      </c>
      <c r="U40" s="35">
        <v>5.78</v>
      </c>
      <c r="V40" s="29" t="s">
        <v>66</v>
      </c>
      <c r="W40" s="36">
        <v>30</v>
      </c>
      <c r="X40" s="36">
        <v>25</v>
      </c>
      <c r="Y40" s="36">
        <v>44</v>
      </c>
      <c r="Z40" s="37">
        <v>8.3699999999999992</v>
      </c>
      <c r="AA40" s="38">
        <v>4</v>
      </c>
      <c r="AB40" s="39">
        <f t="shared" si="81"/>
        <v>3.3000000000000002E-2</v>
      </c>
      <c r="AC40" s="37">
        <v>56</v>
      </c>
      <c r="AD40" s="40">
        <f t="shared" si="82"/>
        <v>6787.878787878788</v>
      </c>
      <c r="AE40" s="41">
        <v>3500</v>
      </c>
      <c r="AF40" s="42">
        <f t="shared" si="83"/>
        <v>0.515625</v>
      </c>
      <c r="AG40" s="29" t="s">
        <v>67</v>
      </c>
      <c r="AH40" s="43">
        <v>0.41399999999999998</v>
      </c>
      <c r="AI40" s="42">
        <f t="shared" si="84"/>
        <v>2.3929200000000002</v>
      </c>
      <c r="AJ40" s="42">
        <f t="shared" si="85"/>
        <v>8.6885450000000013</v>
      </c>
      <c r="AK40" s="44">
        <v>0</v>
      </c>
      <c r="AL40" s="42">
        <f t="shared" si="0"/>
        <v>0</v>
      </c>
      <c r="AM40" s="44">
        <v>0</v>
      </c>
      <c r="AN40" s="42">
        <f t="shared" si="1"/>
        <v>0</v>
      </c>
      <c r="AO40" s="44">
        <v>5.5E-2</v>
      </c>
      <c r="AP40" s="42">
        <f t="shared" si="86"/>
        <v>0.66</v>
      </c>
      <c r="AQ40" s="44">
        <v>0</v>
      </c>
      <c r="AR40" s="42">
        <f t="shared" si="87"/>
        <v>0</v>
      </c>
      <c r="AS40" s="45">
        <v>0</v>
      </c>
      <c r="AT40" s="44">
        <v>0</v>
      </c>
      <c r="AU40" s="42">
        <f t="shared" si="88"/>
        <v>0</v>
      </c>
      <c r="AV40" s="42">
        <f t="shared" si="89"/>
        <v>0.66</v>
      </c>
      <c r="AW40" s="42">
        <f t="shared" si="2"/>
        <v>9.3485450000000014</v>
      </c>
      <c r="AX40" s="46">
        <f t="shared" si="3"/>
        <v>0.2209545833333332</v>
      </c>
      <c r="AY40" s="6">
        <v>12</v>
      </c>
      <c r="AZ40" s="38"/>
      <c r="BA40" s="42">
        <f t="shared" si="90"/>
        <v>0</v>
      </c>
      <c r="BB40" s="42">
        <f t="shared" si="91"/>
        <v>0</v>
      </c>
    </row>
    <row r="41" spans="1:54" ht="15" customHeight="1" x14ac:dyDescent="0.25">
      <c r="A41" s="31">
        <v>42</v>
      </c>
      <c r="B41" s="32"/>
      <c r="C41" s="32"/>
      <c r="D41" s="32"/>
      <c r="E41" s="29" t="s">
        <v>54</v>
      </c>
      <c r="F41" s="29" t="s">
        <v>55</v>
      </c>
      <c r="G41" s="29" t="s">
        <v>56</v>
      </c>
      <c r="H41" s="30" t="s">
        <v>57</v>
      </c>
      <c r="I41" s="29" t="s">
        <v>58</v>
      </c>
      <c r="J41" s="29" t="s">
        <v>68</v>
      </c>
      <c r="K41" s="31" t="s">
        <v>60</v>
      </c>
      <c r="L41" s="32" t="s">
        <v>124</v>
      </c>
      <c r="M41" s="29" t="s">
        <v>75</v>
      </c>
      <c r="N41" s="29" t="s">
        <v>118</v>
      </c>
      <c r="O41" s="29"/>
      <c r="P41" s="33" t="s">
        <v>125</v>
      </c>
      <c r="Q41" s="32"/>
      <c r="R41" s="32"/>
      <c r="S41" s="29" t="s">
        <v>65</v>
      </c>
      <c r="T41" s="34">
        <v>5.7</v>
      </c>
      <c r="U41" s="35">
        <v>5.88</v>
      </c>
      <c r="V41" s="29" t="s">
        <v>66</v>
      </c>
      <c r="W41" s="48">
        <v>30</v>
      </c>
      <c r="X41" s="48">
        <v>25</v>
      </c>
      <c r="Y41" s="48">
        <v>44</v>
      </c>
      <c r="Z41" s="49">
        <v>8.3699999999999992</v>
      </c>
      <c r="AA41" s="38">
        <v>4</v>
      </c>
      <c r="AB41" s="50">
        <f t="shared" si="81"/>
        <v>3.3000000000000002E-2</v>
      </c>
      <c r="AC41" s="37">
        <v>56</v>
      </c>
      <c r="AD41" s="40">
        <f t="shared" si="82"/>
        <v>6787.878787878788</v>
      </c>
      <c r="AE41" s="41">
        <v>3500</v>
      </c>
      <c r="AF41" s="51">
        <f t="shared" si="83"/>
        <v>0.515625</v>
      </c>
      <c r="AG41" s="32" t="s">
        <v>67</v>
      </c>
      <c r="AH41" s="43">
        <v>0.41399999999999998</v>
      </c>
      <c r="AI41" s="42">
        <f t="shared" si="84"/>
        <v>2.43432</v>
      </c>
      <c r="AJ41" s="42">
        <f t="shared" si="85"/>
        <v>8.8299450000000004</v>
      </c>
      <c r="AK41" s="44">
        <v>0</v>
      </c>
      <c r="AL41" s="51">
        <f t="shared" si="0"/>
        <v>0</v>
      </c>
      <c r="AM41" s="44">
        <v>0</v>
      </c>
      <c r="AN41" s="51">
        <f t="shared" si="1"/>
        <v>0</v>
      </c>
      <c r="AO41" s="44">
        <v>5.5E-2</v>
      </c>
      <c r="AP41" s="42">
        <f t="shared" si="86"/>
        <v>0.66</v>
      </c>
      <c r="AQ41" s="44">
        <v>0</v>
      </c>
      <c r="AR41" s="42">
        <f t="shared" si="87"/>
        <v>0</v>
      </c>
      <c r="AS41" s="45">
        <v>0</v>
      </c>
      <c r="AT41" s="44">
        <v>0</v>
      </c>
      <c r="AU41" s="42">
        <f t="shared" si="88"/>
        <v>0</v>
      </c>
      <c r="AV41" s="42">
        <f t="shared" si="89"/>
        <v>0.66</v>
      </c>
      <c r="AW41" s="51">
        <f t="shared" si="2"/>
        <v>9.4899450000000005</v>
      </c>
      <c r="AX41" s="52">
        <f t="shared" si="3"/>
        <v>0.20917124999999995</v>
      </c>
      <c r="AY41" s="6">
        <v>12</v>
      </c>
      <c r="AZ41" s="5"/>
      <c r="BA41" s="42">
        <f t="shared" si="90"/>
        <v>0</v>
      </c>
      <c r="BB41" s="42">
        <f t="shared" si="91"/>
        <v>0</v>
      </c>
    </row>
    <row r="42" spans="1:54" ht="15" customHeight="1" x14ac:dyDescent="0.25">
      <c r="A42" s="31">
        <v>43</v>
      </c>
      <c r="B42" s="32"/>
      <c r="C42" s="32"/>
      <c r="D42" s="32"/>
      <c r="E42" s="29" t="s">
        <v>54</v>
      </c>
      <c r="F42" s="29" t="s">
        <v>55</v>
      </c>
      <c r="G42" s="29" t="s">
        <v>56</v>
      </c>
      <c r="H42" s="30" t="s">
        <v>57</v>
      </c>
      <c r="I42" s="29" t="s">
        <v>58</v>
      </c>
      <c r="J42" s="29" t="s">
        <v>68</v>
      </c>
      <c r="K42" s="31" t="s">
        <v>60</v>
      </c>
      <c r="L42" s="32" t="s">
        <v>61</v>
      </c>
      <c r="M42" s="29" t="s">
        <v>62</v>
      </c>
      <c r="N42" s="29" t="s">
        <v>126</v>
      </c>
      <c r="O42" s="29"/>
      <c r="P42" s="33" t="s">
        <v>127</v>
      </c>
      <c r="Q42" s="29"/>
      <c r="R42" s="29"/>
      <c r="S42" s="29" t="s">
        <v>65</v>
      </c>
      <c r="T42" s="34">
        <v>3.57</v>
      </c>
      <c r="U42" s="35">
        <v>3.68</v>
      </c>
      <c r="V42" s="29" t="s">
        <v>66</v>
      </c>
      <c r="W42" s="36">
        <v>30</v>
      </c>
      <c r="X42" s="36">
        <v>25</v>
      </c>
      <c r="Y42" s="36">
        <v>32</v>
      </c>
      <c r="Z42" s="37">
        <v>4.3600000000000003</v>
      </c>
      <c r="AA42" s="38">
        <v>4</v>
      </c>
      <c r="AB42" s="39">
        <f>IF(W42="","",W42*X42*Y42/1000000)</f>
        <v>2.4E-2</v>
      </c>
      <c r="AC42" s="37">
        <v>56</v>
      </c>
      <c r="AD42" s="40">
        <f>IF(AA42="","",AC42/AB42*AA42)</f>
        <v>9333.3333333333339</v>
      </c>
      <c r="AE42" s="41">
        <v>3500</v>
      </c>
      <c r="AF42" s="42">
        <f>IF(ISERROR(AE42/AD42),"",AE42/AD42)</f>
        <v>0.375</v>
      </c>
      <c r="AG42" s="29" t="s">
        <v>67</v>
      </c>
      <c r="AH42" s="43">
        <v>0.41399999999999998</v>
      </c>
      <c r="AI42" s="42">
        <f>IF(ISERROR(U42*AH42),"",U42*AH42)</f>
        <v>1.52352</v>
      </c>
      <c r="AJ42" s="42">
        <f>IF(ISERROR(U42+AF42+AI42),"",U42+AF42+AI42)</f>
        <v>5.5785199999999993</v>
      </c>
      <c r="AK42" s="44">
        <v>0</v>
      </c>
      <c r="AL42" s="42">
        <f t="shared" si="0"/>
        <v>0</v>
      </c>
      <c r="AM42" s="44">
        <v>0</v>
      </c>
      <c r="AN42" s="42">
        <f t="shared" si="1"/>
        <v>0</v>
      </c>
      <c r="AO42" s="44">
        <v>5.5E-2</v>
      </c>
      <c r="AP42" s="42">
        <f>IF(ISERROR(AY42*AO42),"",AY42*AO42)</f>
        <v>0.41525000000000001</v>
      </c>
      <c r="AQ42" s="44">
        <v>0</v>
      </c>
      <c r="AR42" s="42">
        <f>IF(ISERROR(U42*AQ42),"",U42*AQ42)</f>
        <v>0</v>
      </c>
      <c r="AS42" s="45">
        <v>0</v>
      </c>
      <c r="AT42" s="44">
        <v>0</v>
      </c>
      <c r="AU42" s="42">
        <f>IF(ISERROR(AY42*AT42),"",AY42*AT42)</f>
        <v>0</v>
      </c>
      <c r="AV42" s="42">
        <f>IF(ISERROR(AL42+AN42+AP42+AR42+AU42),"",AL42+AN42+AP42+AR42+AU42)</f>
        <v>0.41525000000000001</v>
      </c>
      <c r="AW42" s="42">
        <f t="shared" si="2"/>
        <v>5.9937699999999996</v>
      </c>
      <c r="AX42" s="46">
        <f t="shared" si="3"/>
        <v>0.20612317880794706</v>
      </c>
      <c r="AY42" s="6">
        <v>7.55</v>
      </c>
      <c r="AZ42" s="38"/>
      <c r="BA42" s="42">
        <f>IF(ISERROR(AW42*AZ42),"",AW42*AZ42)</f>
        <v>0</v>
      </c>
      <c r="BB42" s="42">
        <f>IF(ISERROR(AY42*AZ42),"",AY42*AZ42)</f>
        <v>0</v>
      </c>
    </row>
    <row r="43" spans="1:54" ht="15" customHeight="1" x14ac:dyDescent="0.25">
      <c r="A43" s="31">
        <v>44</v>
      </c>
      <c r="B43" s="32"/>
      <c r="C43" s="32"/>
      <c r="D43" s="32"/>
      <c r="E43" s="29" t="s">
        <v>54</v>
      </c>
      <c r="F43" s="29" t="s">
        <v>55</v>
      </c>
      <c r="G43" s="29" t="s">
        <v>56</v>
      </c>
      <c r="H43" s="30" t="s">
        <v>57</v>
      </c>
      <c r="I43" s="29" t="s">
        <v>58</v>
      </c>
      <c r="J43" s="29" t="s">
        <v>68</v>
      </c>
      <c r="K43" s="31" t="s">
        <v>128</v>
      </c>
      <c r="L43" s="32" t="s">
        <v>61</v>
      </c>
      <c r="M43" s="29" t="s">
        <v>69</v>
      </c>
      <c r="N43" s="29" t="s">
        <v>126</v>
      </c>
      <c r="O43" s="29"/>
      <c r="P43" s="33" t="s">
        <v>129</v>
      </c>
      <c r="Q43" s="29"/>
      <c r="R43" s="29"/>
      <c r="S43" s="29" t="s">
        <v>65</v>
      </c>
      <c r="T43" s="34">
        <v>4.37</v>
      </c>
      <c r="U43" s="35">
        <v>4.5</v>
      </c>
      <c r="V43" s="29" t="s">
        <v>66</v>
      </c>
      <c r="W43" s="36">
        <v>30</v>
      </c>
      <c r="X43" s="36">
        <v>25</v>
      </c>
      <c r="Y43" s="36">
        <v>36</v>
      </c>
      <c r="Z43" s="37">
        <v>6.17</v>
      </c>
      <c r="AA43" s="38">
        <v>4</v>
      </c>
      <c r="AB43" s="39">
        <f t="shared" ref="AB43:AB46" si="92">IF(W43="","",W43*X43*Y43/1000000)</f>
        <v>2.7E-2</v>
      </c>
      <c r="AC43" s="37">
        <v>56</v>
      </c>
      <c r="AD43" s="40">
        <f t="shared" ref="AD43:AD46" si="93">IF(AA43="","",AC43/AB43*AA43)</f>
        <v>8296.2962962962956</v>
      </c>
      <c r="AE43" s="41">
        <v>3500</v>
      </c>
      <c r="AF43" s="42">
        <f t="shared" ref="AF43:AF46" si="94">IF(ISERROR(AE43/AD43),"",AE43/AD43)</f>
        <v>0.42187500000000006</v>
      </c>
      <c r="AG43" s="29" t="s">
        <v>67</v>
      </c>
      <c r="AH43" s="43">
        <v>0.41399999999999998</v>
      </c>
      <c r="AI43" s="42">
        <f t="shared" ref="AI43:AI46" si="95">IF(ISERROR(U43*AH43),"",U43*AH43)</f>
        <v>1.863</v>
      </c>
      <c r="AJ43" s="42">
        <f t="shared" ref="AJ43:AJ46" si="96">IF(ISERROR(U43+AF43+AI43),"",U43+AF43+AI43)</f>
        <v>6.7848749999999995</v>
      </c>
      <c r="AK43" s="44">
        <v>0</v>
      </c>
      <c r="AL43" s="42">
        <f t="shared" si="0"/>
        <v>0</v>
      </c>
      <c r="AM43" s="44">
        <v>0</v>
      </c>
      <c r="AN43" s="42">
        <f t="shared" si="1"/>
        <v>0</v>
      </c>
      <c r="AO43" s="44">
        <v>5.5E-2</v>
      </c>
      <c r="AP43" s="42">
        <f t="shared" ref="AP43:AP46" si="97">IF(ISERROR(AY43*AO43),"",AY43*AO43)</f>
        <v>0.50600000000000001</v>
      </c>
      <c r="AQ43" s="44">
        <v>0</v>
      </c>
      <c r="AR43" s="42">
        <f t="shared" ref="AR43:AR46" si="98">IF(ISERROR(U43*AQ43),"",U43*AQ43)</f>
        <v>0</v>
      </c>
      <c r="AS43" s="45">
        <v>0</v>
      </c>
      <c r="AT43" s="44">
        <v>0</v>
      </c>
      <c r="AU43" s="42">
        <f t="shared" ref="AU43:AU46" si="99">IF(ISERROR(AY43*AT43),"",AY43*AT43)</f>
        <v>0</v>
      </c>
      <c r="AV43" s="42">
        <f t="shared" ref="AV43:AV46" si="100">IF(ISERROR(AL43+AN43+AP43+AR43+AU43),"",AL43+AN43+AP43+AR43+AU43)</f>
        <v>0.50600000000000001</v>
      </c>
      <c r="AW43" s="42">
        <f t="shared" si="2"/>
        <v>7.2908749999999998</v>
      </c>
      <c r="AX43" s="46">
        <f t="shared" si="3"/>
        <v>0.2075135869565217</v>
      </c>
      <c r="AY43" s="6">
        <v>9.1999999999999993</v>
      </c>
      <c r="AZ43" s="38"/>
      <c r="BA43" s="42">
        <f t="shared" ref="BA43:BA46" si="101">IF(ISERROR(AW43*AZ43),"",AW43*AZ43)</f>
        <v>0</v>
      </c>
      <c r="BB43" s="42">
        <f t="shared" ref="BB43:BB46" si="102">IF(ISERROR(AY43*AZ43),"",AY43*AZ43)</f>
        <v>0</v>
      </c>
    </row>
    <row r="44" spans="1:54" ht="15" customHeight="1" x14ac:dyDescent="0.25">
      <c r="A44" s="31">
        <v>45</v>
      </c>
      <c r="B44" s="32"/>
      <c r="C44" s="32"/>
      <c r="D44" s="32"/>
      <c r="E44" s="29" t="s">
        <v>54</v>
      </c>
      <c r="F44" s="29" t="s">
        <v>55</v>
      </c>
      <c r="G44" s="29" t="s">
        <v>56</v>
      </c>
      <c r="H44" s="30" t="s">
        <v>57</v>
      </c>
      <c r="I44" s="29" t="s">
        <v>58</v>
      </c>
      <c r="J44" s="29" t="s">
        <v>68</v>
      </c>
      <c r="K44" s="31" t="s">
        <v>94</v>
      </c>
      <c r="L44" s="32" t="s">
        <v>61</v>
      </c>
      <c r="M44" s="29" t="s">
        <v>71</v>
      </c>
      <c r="N44" s="29" t="s">
        <v>126</v>
      </c>
      <c r="O44" s="29"/>
      <c r="P44" s="33" t="s">
        <v>130</v>
      </c>
      <c r="Q44" s="29"/>
      <c r="R44" s="29"/>
      <c r="S44" s="29" t="s">
        <v>65</v>
      </c>
      <c r="T44" s="34">
        <v>4.8499999999999996</v>
      </c>
      <c r="U44" s="35">
        <v>5</v>
      </c>
      <c r="V44" s="29" t="s">
        <v>66</v>
      </c>
      <c r="W44" s="36">
        <v>30</v>
      </c>
      <c r="X44" s="36">
        <v>25</v>
      </c>
      <c r="Y44" s="36">
        <v>40</v>
      </c>
      <c r="Z44" s="37">
        <v>7.04</v>
      </c>
      <c r="AA44" s="38">
        <v>4</v>
      </c>
      <c r="AB44" s="39">
        <f t="shared" si="92"/>
        <v>0.03</v>
      </c>
      <c r="AC44" s="37">
        <v>56</v>
      </c>
      <c r="AD44" s="40">
        <f t="shared" si="93"/>
        <v>7466.666666666667</v>
      </c>
      <c r="AE44" s="41">
        <v>3500</v>
      </c>
      <c r="AF44" s="42">
        <f t="shared" si="94"/>
        <v>0.46875</v>
      </c>
      <c r="AG44" s="29" t="s">
        <v>67</v>
      </c>
      <c r="AH44" s="43">
        <v>0.41399999999999998</v>
      </c>
      <c r="AI44" s="42">
        <f t="shared" si="95"/>
        <v>2.0699999999999998</v>
      </c>
      <c r="AJ44" s="42">
        <f t="shared" si="96"/>
        <v>7.5387500000000003</v>
      </c>
      <c r="AK44" s="44">
        <v>0</v>
      </c>
      <c r="AL44" s="42">
        <f t="shared" si="0"/>
        <v>0</v>
      </c>
      <c r="AM44" s="44">
        <v>0</v>
      </c>
      <c r="AN44" s="42">
        <f t="shared" si="1"/>
        <v>0</v>
      </c>
      <c r="AO44" s="44">
        <v>5.5E-2</v>
      </c>
      <c r="AP44" s="42">
        <f t="shared" si="97"/>
        <v>0.5665</v>
      </c>
      <c r="AQ44" s="44">
        <v>0</v>
      </c>
      <c r="AR44" s="42">
        <f t="shared" si="98"/>
        <v>0</v>
      </c>
      <c r="AS44" s="45">
        <v>0</v>
      </c>
      <c r="AT44" s="44">
        <v>0</v>
      </c>
      <c r="AU44" s="42">
        <f t="shared" si="99"/>
        <v>0</v>
      </c>
      <c r="AV44" s="42">
        <f t="shared" si="100"/>
        <v>0.5665</v>
      </c>
      <c r="AW44" s="42">
        <f t="shared" si="2"/>
        <v>8.1052499999999998</v>
      </c>
      <c r="AX44" s="46">
        <f t="shared" si="3"/>
        <v>0.21308252427184474</v>
      </c>
      <c r="AY44" s="6">
        <v>10.3</v>
      </c>
      <c r="AZ44" s="38"/>
      <c r="BA44" s="42">
        <f t="shared" si="101"/>
        <v>0</v>
      </c>
      <c r="BB44" s="42">
        <f t="shared" si="102"/>
        <v>0</v>
      </c>
    </row>
    <row r="45" spans="1:54" ht="15" customHeight="1" x14ac:dyDescent="0.25">
      <c r="A45" s="31">
        <v>46</v>
      </c>
      <c r="B45" s="32"/>
      <c r="C45" s="32"/>
      <c r="D45" s="32"/>
      <c r="E45" s="29" t="s">
        <v>54</v>
      </c>
      <c r="F45" s="29" t="s">
        <v>55</v>
      </c>
      <c r="G45" s="29" t="s">
        <v>56</v>
      </c>
      <c r="H45" s="30" t="s">
        <v>57</v>
      </c>
      <c r="I45" s="29" t="s">
        <v>131</v>
      </c>
      <c r="J45" s="29" t="s">
        <v>68</v>
      </c>
      <c r="K45" s="31" t="s">
        <v>60</v>
      </c>
      <c r="L45" s="32" t="s">
        <v>61</v>
      </c>
      <c r="M45" s="29" t="s">
        <v>73</v>
      </c>
      <c r="N45" s="29" t="s">
        <v>126</v>
      </c>
      <c r="O45" s="29"/>
      <c r="P45" s="33" t="s">
        <v>132</v>
      </c>
      <c r="Q45" s="29"/>
      <c r="R45" s="29"/>
      <c r="S45" s="29" t="s">
        <v>65</v>
      </c>
      <c r="T45" s="34">
        <v>5.61</v>
      </c>
      <c r="U45" s="35">
        <v>5.78</v>
      </c>
      <c r="V45" s="29" t="s">
        <v>66</v>
      </c>
      <c r="W45" s="36">
        <v>30</v>
      </c>
      <c r="X45" s="36">
        <v>25</v>
      </c>
      <c r="Y45" s="36">
        <v>44</v>
      </c>
      <c r="Z45" s="37">
        <v>8.3699999999999992</v>
      </c>
      <c r="AA45" s="38">
        <v>4</v>
      </c>
      <c r="AB45" s="39">
        <f t="shared" si="92"/>
        <v>3.3000000000000002E-2</v>
      </c>
      <c r="AC45" s="37">
        <v>56</v>
      </c>
      <c r="AD45" s="40">
        <f t="shared" si="93"/>
        <v>6787.878787878788</v>
      </c>
      <c r="AE45" s="41">
        <v>3500</v>
      </c>
      <c r="AF45" s="42">
        <f t="shared" si="94"/>
        <v>0.515625</v>
      </c>
      <c r="AG45" s="29" t="s">
        <v>67</v>
      </c>
      <c r="AH45" s="43">
        <v>0.41399999999999998</v>
      </c>
      <c r="AI45" s="42">
        <f t="shared" si="95"/>
        <v>2.3929200000000002</v>
      </c>
      <c r="AJ45" s="42">
        <f t="shared" si="96"/>
        <v>8.6885450000000013</v>
      </c>
      <c r="AK45" s="44">
        <v>0</v>
      </c>
      <c r="AL45" s="42">
        <f t="shared" si="0"/>
        <v>0</v>
      </c>
      <c r="AM45" s="44">
        <v>0</v>
      </c>
      <c r="AN45" s="42">
        <f t="shared" si="1"/>
        <v>0</v>
      </c>
      <c r="AO45" s="44">
        <v>5.5E-2</v>
      </c>
      <c r="AP45" s="42">
        <f t="shared" si="97"/>
        <v>0.66</v>
      </c>
      <c r="AQ45" s="44">
        <v>0</v>
      </c>
      <c r="AR45" s="42">
        <f t="shared" si="98"/>
        <v>0</v>
      </c>
      <c r="AS45" s="45">
        <v>0</v>
      </c>
      <c r="AT45" s="44">
        <v>0</v>
      </c>
      <c r="AU45" s="42">
        <f t="shared" si="99"/>
        <v>0</v>
      </c>
      <c r="AV45" s="42">
        <f t="shared" si="100"/>
        <v>0.66</v>
      </c>
      <c r="AW45" s="42">
        <f t="shared" si="2"/>
        <v>9.3485450000000014</v>
      </c>
      <c r="AX45" s="46">
        <f t="shared" si="3"/>
        <v>0.2209545833333332</v>
      </c>
      <c r="AY45" s="6">
        <v>12</v>
      </c>
      <c r="AZ45" s="38"/>
      <c r="BA45" s="42">
        <f t="shared" si="101"/>
        <v>0</v>
      </c>
      <c r="BB45" s="42">
        <f t="shared" si="102"/>
        <v>0</v>
      </c>
    </row>
    <row r="46" spans="1:54" ht="15" customHeight="1" x14ac:dyDescent="0.25">
      <c r="A46" s="31">
        <v>47</v>
      </c>
      <c r="B46" s="32"/>
      <c r="C46" s="32"/>
      <c r="D46" s="32"/>
      <c r="E46" s="29" t="s">
        <v>54</v>
      </c>
      <c r="F46" s="29" t="s">
        <v>55</v>
      </c>
      <c r="G46" s="29" t="s">
        <v>56</v>
      </c>
      <c r="H46" s="30" t="s">
        <v>57</v>
      </c>
      <c r="I46" s="29" t="s">
        <v>58</v>
      </c>
      <c r="J46" s="29" t="s">
        <v>68</v>
      </c>
      <c r="K46" s="31" t="s">
        <v>60</v>
      </c>
      <c r="L46" s="32" t="s">
        <v>61</v>
      </c>
      <c r="M46" s="29" t="s">
        <v>75</v>
      </c>
      <c r="N46" s="29" t="s">
        <v>126</v>
      </c>
      <c r="O46" s="29"/>
      <c r="P46" s="33" t="s">
        <v>133</v>
      </c>
      <c r="Q46" s="32"/>
      <c r="R46" s="32"/>
      <c r="S46" s="29" t="s">
        <v>65</v>
      </c>
      <c r="T46" s="34">
        <v>5.7</v>
      </c>
      <c r="U46" s="35">
        <v>5.88</v>
      </c>
      <c r="V46" s="29" t="s">
        <v>66</v>
      </c>
      <c r="W46" s="48">
        <v>30</v>
      </c>
      <c r="X46" s="48">
        <v>25</v>
      </c>
      <c r="Y46" s="48">
        <v>44</v>
      </c>
      <c r="Z46" s="49">
        <v>8.3699999999999992</v>
      </c>
      <c r="AA46" s="38">
        <v>4</v>
      </c>
      <c r="AB46" s="50">
        <f t="shared" si="92"/>
        <v>3.3000000000000002E-2</v>
      </c>
      <c r="AC46" s="37">
        <v>56</v>
      </c>
      <c r="AD46" s="40">
        <f t="shared" si="93"/>
        <v>6787.878787878788</v>
      </c>
      <c r="AE46" s="41">
        <v>3500</v>
      </c>
      <c r="AF46" s="51">
        <f t="shared" si="94"/>
        <v>0.515625</v>
      </c>
      <c r="AG46" s="32" t="s">
        <v>67</v>
      </c>
      <c r="AH46" s="43">
        <v>0.41399999999999998</v>
      </c>
      <c r="AI46" s="42">
        <f t="shared" si="95"/>
        <v>2.43432</v>
      </c>
      <c r="AJ46" s="42">
        <f t="shared" si="96"/>
        <v>8.8299450000000004</v>
      </c>
      <c r="AK46" s="44">
        <v>0</v>
      </c>
      <c r="AL46" s="51">
        <f t="shared" si="0"/>
        <v>0</v>
      </c>
      <c r="AM46" s="44">
        <v>0</v>
      </c>
      <c r="AN46" s="51">
        <f t="shared" si="1"/>
        <v>0</v>
      </c>
      <c r="AO46" s="44">
        <v>5.5E-2</v>
      </c>
      <c r="AP46" s="42">
        <f t="shared" si="97"/>
        <v>0.66</v>
      </c>
      <c r="AQ46" s="44">
        <v>0</v>
      </c>
      <c r="AR46" s="42">
        <f t="shared" si="98"/>
        <v>0</v>
      </c>
      <c r="AS46" s="45">
        <v>0</v>
      </c>
      <c r="AT46" s="44">
        <v>0</v>
      </c>
      <c r="AU46" s="42">
        <f t="shared" si="99"/>
        <v>0</v>
      </c>
      <c r="AV46" s="42">
        <f t="shared" si="100"/>
        <v>0.66</v>
      </c>
      <c r="AW46" s="51">
        <f t="shared" si="2"/>
        <v>9.4899450000000005</v>
      </c>
      <c r="AX46" s="52">
        <f t="shared" si="3"/>
        <v>0.20917124999999995</v>
      </c>
      <c r="AY46" s="6">
        <v>12</v>
      </c>
      <c r="AZ46" s="5"/>
      <c r="BA46" s="42">
        <f t="shared" si="101"/>
        <v>0</v>
      </c>
      <c r="BB46" s="42">
        <f t="shared" si="102"/>
        <v>0</v>
      </c>
    </row>
    <row r="47" spans="1:54" ht="15" customHeight="1" x14ac:dyDescent="0.25">
      <c r="A47" s="31">
        <v>48</v>
      </c>
      <c r="B47" s="32"/>
      <c r="C47" s="32"/>
      <c r="D47" s="32"/>
      <c r="E47" s="29" t="s">
        <v>54</v>
      </c>
      <c r="F47" s="29" t="s">
        <v>55</v>
      </c>
      <c r="G47" s="29" t="s">
        <v>56</v>
      </c>
      <c r="H47" s="30" t="s">
        <v>57</v>
      </c>
      <c r="I47" s="29" t="s">
        <v>58</v>
      </c>
      <c r="J47" s="29" t="s">
        <v>68</v>
      </c>
      <c r="K47" s="31" t="s">
        <v>60</v>
      </c>
      <c r="L47" s="32" t="s">
        <v>61</v>
      </c>
      <c r="M47" s="29" t="s">
        <v>62</v>
      </c>
      <c r="N47" s="29" t="s">
        <v>134</v>
      </c>
      <c r="O47" s="29"/>
      <c r="P47" s="33" t="s">
        <v>135</v>
      </c>
      <c r="Q47" s="29"/>
      <c r="R47" s="29"/>
      <c r="S47" s="29" t="s">
        <v>65</v>
      </c>
      <c r="T47" s="34">
        <v>3.57</v>
      </c>
      <c r="U47" s="35">
        <v>3.68</v>
      </c>
      <c r="V47" s="29" t="s">
        <v>66</v>
      </c>
      <c r="W47" s="36">
        <v>30</v>
      </c>
      <c r="X47" s="36">
        <v>25</v>
      </c>
      <c r="Y47" s="36">
        <v>32</v>
      </c>
      <c r="Z47" s="37">
        <v>4.3600000000000003</v>
      </c>
      <c r="AA47" s="38">
        <v>4</v>
      </c>
      <c r="AB47" s="39">
        <f>IF(W47="","",W47*X47*Y47/1000000)</f>
        <v>2.4E-2</v>
      </c>
      <c r="AC47" s="37">
        <v>56</v>
      </c>
      <c r="AD47" s="40">
        <f>IF(AA47="","",AC47/AB47*AA47)</f>
        <v>9333.3333333333339</v>
      </c>
      <c r="AE47" s="41">
        <v>3500</v>
      </c>
      <c r="AF47" s="42">
        <f>IF(ISERROR(AE47/AD47),"",AE47/AD47)</f>
        <v>0.375</v>
      </c>
      <c r="AG47" s="29" t="s">
        <v>67</v>
      </c>
      <c r="AH47" s="43">
        <v>0.41399999999999998</v>
      </c>
      <c r="AI47" s="42">
        <f>IF(ISERROR(U47*AH47),"",U47*AH47)</f>
        <v>1.52352</v>
      </c>
      <c r="AJ47" s="42">
        <f>IF(ISERROR(U47+AF47+AI47),"",U47+AF47+AI47)</f>
        <v>5.5785199999999993</v>
      </c>
      <c r="AK47" s="44">
        <v>0</v>
      </c>
      <c r="AL47" s="42">
        <f t="shared" si="0"/>
        <v>0</v>
      </c>
      <c r="AM47" s="44">
        <v>0</v>
      </c>
      <c r="AN47" s="42">
        <f t="shared" si="1"/>
        <v>0</v>
      </c>
      <c r="AO47" s="44">
        <v>5.5E-2</v>
      </c>
      <c r="AP47" s="42">
        <f>IF(ISERROR(AY47*AO47),"",AY47*AO47)</f>
        <v>0.41525000000000001</v>
      </c>
      <c r="AQ47" s="44">
        <v>0</v>
      </c>
      <c r="AR47" s="42">
        <f>IF(ISERROR(U47*AQ47),"",U47*AQ47)</f>
        <v>0</v>
      </c>
      <c r="AS47" s="45">
        <v>0</v>
      </c>
      <c r="AT47" s="44">
        <v>0</v>
      </c>
      <c r="AU47" s="42">
        <f>IF(ISERROR(AY47*AT47),"",AY47*AT47)</f>
        <v>0</v>
      </c>
      <c r="AV47" s="42">
        <f>IF(ISERROR(AL47+AN47+AP47+AR47+AU47),"",AL47+AN47+AP47+AR47+AU47)</f>
        <v>0.41525000000000001</v>
      </c>
      <c r="AW47" s="42">
        <f t="shared" si="2"/>
        <v>5.9937699999999996</v>
      </c>
      <c r="AX47" s="46">
        <f t="shared" si="3"/>
        <v>0.20612317880794706</v>
      </c>
      <c r="AY47" s="6">
        <v>7.55</v>
      </c>
      <c r="AZ47" s="38"/>
      <c r="BA47" s="42">
        <f>IF(ISERROR(AW47*AZ47),"",AW47*AZ47)</f>
        <v>0</v>
      </c>
      <c r="BB47" s="42">
        <f>IF(ISERROR(AY47*AZ47),"",AY47*AZ47)</f>
        <v>0</v>
      </c>
    </row>
    <row r="48" spans="1:54" ht="15" customHeight="1" x14ac:dyDescent="0.25">
      <c r="A48" s="31">
        <v>49</v>
      </c>
      <c r="B48" s="32"/>
      <c r="C48" s="32"/>
      <c r="D48" s="32"/>
      <c r="E48" s="29" t="s">
        <v>54</v>
      </c>
      <c r="F48" s="29" t="s">
        <v>55</v>
      </c>
      <c r="G48" s="29" t="s">
        <v>56</v>
      </c>
      <c r="H48" s="30" t="s">
        <v>57</v>
      </c>
      <c r="I48" s="29" t="s">
        <v>58</v>
      </c>
      <c r="J48" s="29" t="s">
        <v>68</v>
      </c>
      <c r="K48" s="31" t="s">
        <v>60</v>
      </c>
      <c r="L48" s="32" t="s">
        <v>61</v>
      </c>
      <c r="M48" s="29" t="s">
        <v>69</v>
      </c>
      <c r="N48" s="29" t="s">
        <v>134</v>
      </c>
      <c r="O48" s="29"/>
      <c r="P48" s="33" t="s">
        <v>136</v>
      </c>
      <c r="Q48" s="29"/>
      <c r="R48" s="29"/>
      <c r="S48" s="29" t="s">
        <v>65</v>
      </c>
      <c r="T48" s="34">
        <v>4.37</v>
      </c>
      <c r="U48" s="35">
        <v>4.5</v>
      </c>
      <c r="V48" s="29" t="s">
        <v>66</v>
      </c>
      <c r="W48" s="36">
        <v>30</v>
      </c>
      <c r="X48" s="36">
        <v>25</v>
      </c>
      <c r="Y48" s="36">
        <v>36</v>
      </c>
      <c r="Z48" s="37">
        <v>6.17</v>
      </c>
      <c r="AA48" s="38">
        <v>4</v>
      </c>
      <c r="AB48" s="39">
        <f t="shared" ref="AB48:AB51" si="103">IF(W48="","",W48*X48*Y48/1000000)</f>
        <v>2.7E-2</v>
      </c>
      <c r="AC48" s="37">
        <v>56</v>
      </c>
      <c r="AD48" s="40">
        <f t="shared" ref="AD48:AD51" si="104">IF(AA48="","",AC48/AB48*AA48)</f>
        <v>8296.2962962962956</v>
      </c>
      <c r="AE48" s="41">
        <v>3500</v>
      </c>
      <c r="AF48" s="42">
        <f t="shared" ref="AF48:AF51" si="105">IF(ISERROR(AE48/AD48),"",AE48/AD48)</f>
        <v>0.42187500000000006</v>
      </c>
      <c r="AG48" s="29" t="s">
        <v>67</v>
      </c>
      <c r="AH48" s="43">
        <v>0.41399999999999998</v>
      </c>
      <c r="AI48" s="42">
        <f t="shared" ref="AI48:AI51" si="106">IF(ISERROR(U48*AH48),"",U48*AH48)</f>
        <v>1.863</v>
      </c>
      <c r="AJ48" s="42">
        <f t="shared" ref="AJ48:AJ51" si="107">IF(ISERROR(U48+AF48+AI48),"",U48+AF48+AI48)</f>
        <v>6.7848749999999995</v>
      </c>
      <c r="AK48" s="44">
        <v>0</v>
      </c>
      <c r="AL48" s="42">
        <f t="shared" si="0"/>
        <v>0</v>
      </c>
      <c r="AM48" s="44">
        <v>0</v>
      </c>
      <c r="AN48" s="42">
        <f t="shared" si="1"/>
        <v>0</v>
      </c>
      <c r="AO48" s="44">
        <v>5.5E-2</v>
      </c>
      <c r="AP48" s="42">
        <f t="shared" ref="AP48:AP51" si="108">IF(ISERROR(AY48*AO48),"",AY48*AO48)</f>
        <v>0.50600000000000001</v>
      </c>
      <c r="AQ48" s="44">
        <v>0</v>
      </c>
      <c r="AR48" s="42">
        <f t="shared" ref="AR48:AR51" si="109">IF(ISERROR(U48*AQ48),"",U48*AQ48)</f>
        <v>0</v>
      </c>
      <c r="AS48" s="45">
        <v>0</v>
      </c>
      <c r="AT48" s="44">
        <v>0</v>
      </c>
      <c r="AU48" s="42">
        <f t="shared" ref="AU48:AU51" si="110">IF(ISERROR(AY48*AT48),"",AY48*AT48)</f>
        <v>0</v>
      </c>
      <c r="AV48" s="42">
        <f t="shared" ref="AV48:AV51" si="111">IF(ISERROR(AL48+AN48+AP48+AR48+AU48),"",AL48+AN48+AP48+AR48+AU48)</f>
        <v>0.50600000000000001</v>
      </c>
      <c r="AW48" s="42">
        <f t="shared" si="2"/>
        <v>7.2908749999999998</v>
      </c>
      <c r="AX48" s="46">
        <f t="shared" si="3"/>
        <v>0.2075135869565217</v>
      </c>
      <c r="AY48" s="6">
        <v>9.1999999999999993</v>
      </c>
      <c r="AZ48" s="38"/>
      <c r="BA48" s="42">
        <f t="shared" ref="BA48:BA51" si="112">IF(ISERROR(AW48*AZ48),"",AW48*AZ48)</f>
        <v>0</v>
      </c>
      <c r="BB48" s="42">
        <f t="shared" ref="BB48:BB51" si="113">IF(ISERROR(AY48*AZ48),"",AY48*AZ48)</f>
        <v>0</v>
      </c>
    </row>
    <row r="49" spans="1:54" ht="15" customHeight="1" x14ac:dyDescent="0.25">
      <c r="A49" s="31">
        <v>50</v>
      </c>
      <c r="B49" s="32"/>
      <c r="C49" s="32"/>
      <c r="D49" s="32"/>
      <c r="E49" s="29" t="s">
        <v>54</v>
      </c>
      <c r="F49" s="29" t="s">
        <v>55</v>
      </c>
      <c r="G49" s="29" t="s">
        <v>56</v>
      </c>
      <c r="H49" s="30" t="s">
        <v>57</v>
      </c>
      <c r="I49" s="29" t="s">
        <v>58</v>
      </c>
      <c r="J49" s="29" t="s">
        <v>68</v>
      </c>
      <c r="K49" s="31" t="s">
        <v>60</v>
      </c>
      <c r="L49" s="32" t="s">
        <v>61</v>
      </c>
      <c r="M49" s="29" t="s">
        <v>71</v>
      </c>
      <c r="N49" s="29" t="s">
        <v>134</v>
      </c>
      <c r="O49" s="29"/>
      <c r="P49" s="33" t="s">
        <v>137</v>
      </c>
      <c r="Q49" s="29"/>
      <c r="R49" s="29"/>
      <c r="S49" s="29" t="s">
        <v>65</v>
      </c>
      <c r="T49" s="34">
        <v>4.8499999999999996</v>
      </c>
      <c r="U49" s="35">
        <v>5</v>
      </c>
      <c r="V49" s="29" t="s">
        <v>66</v>
      </c>
      <c r="W49" s="36">
        <v>30</v>
      </c>
      <c r="X49" s="36">
        <v>25</v>
      </c>
      <c r="Y49" s="36">
        <v>40</v>
      </c>
      <c r="Z49" s="37">
        <v>7.04</v>
      </c>
      <c r="AA49" s="38">
        <v>4</v>
      </c>
      <c r="AB49" s="39">
        <f t="shared" si="103"/>
        <v>0.03</v>
      </c>
      <c r="AC49" s="37">
        <v>56</v>
      </c>
      <c r="AD49" s="40">
        <f t="shared" si="104"/>
        <v>7466.666666666667</v>
      </c>
      <c r="AE49" s="41">
        <v>3500</v>
      </c>
      <c r="AF49" s="42">
        <f t="shared" si="105"/>
        <v>0.46875</v>
      </c>
      <c r="AG49" s="29" t="s">
        <v>67</v>
      </c>
      <c r="AH49" s="43">
        <v>0.41399999999999998</v>
      </c>
      <c r="AI49" s="42">
        <f t="shared" si="106"/>
        <v>2.0699999999999998</v>
      </c>
      <c r="AJ49" s="42">
        <f t="shared" si="107"/>
        <v>7.5387500000000003</v>
      </c>
      <c r="AK49" s="44">
        <v>0</v>
      </c>
      <c r="AL49" s="42">
        <f t="shared" si="0"/>
        <v>0</v>
      </c>
      <c r="AM49" s="44">
        <v>0</v>
      </c>
      <c r="AN49" s="42">
        <f t="shared" si="1"/>
        <v>0</v>
      </c>
      <c r="AO49" s="44">
        <v>5.5E-2</v>
      </c>
      <c r="AP49" s="42">
        <f t="shared" si="108"/>
        <v>0.5665</v>
      </c>
      <c r="AQ49" s="44">
        <v>0</v>
      </c>
      <c r="AR49" s="42">
        <f t="shared" si="109"/>
        <v>0</v>
      </c>
      <c r="AS49" s="45">
        <v>0</v>
      </c>
      <c r="AT49" s="44">
        <v>0</v>
      </c>
      <c r="AU49" s="42">
        <f t="shared" si="110"/>
        <v>0</v>
      </c>
      <c r="AV49" s="42">
        <f t="shared" si="111"/>
        <v>0.5665</v>
      </c>
      <c r="AW49" s="42">
        <f t="shared" si="2"/>
        <v>8.1052499999999998</v>
      </c>
      <c r="AX49" s="46">
        <f t="shared" si="3"/>
        <v>0.21308252427184474</v>
      </c>
      <c r="AY49" s="6">
        <v>10.3</v>
      </c>
      <c r="AZ49" s="38"/>
      <c r="BA49" s="42">
        <f t="shared" si="112"/>
        <v>0</v>
      </c>
      <c r="BB49" s="42">
        <f t="shared" si="113"/>
        <v>0</v>
      </c>
    </row>
    <row r="50" spans="1:54" ht="15" customHeight="1" x14ac:dyDescent="0.25">
      <c r="A50" s="31">
        <v>51</v>
      </c>
      <c r="B50" s="32"/>
      <c r="C50" s="32"/>
      <c r="D50" s="32"/>
      <c r="E50" s="29" t="s">
        <v>54</v>
      </c>
      <c r="F50" s="29" t="s">
        <v>55</v>
      </c>
      <c r="G50" s="29" t="s">
        <v>56</v>
      </c>
      <c r="H50" s="30" t="s">
        <v>57</v>
      </c>
      <c r="I50" s="29" t="s">
        <v>58</v>
      </c>
      <c r="J50" s="29" t="s">
        <v>68</v>
      </c>
      <c r="K50" s="31" t="s">
        <v>60</v>
      </c>
      <c r="L50" s="32" t="s">
        <v>61</v>
      </c>
      <c r="M50" s="29" t="s">
        <v>73</v>
      </c>
      <c r="N50" s="29" t="s">
        <v>134</v>
      </c>
      <c r="O50" s="29"/>
      <c r="P50" s="33" t="s">
        <v>138</v>
      </c>
      <c r="Q50" s="29"/>
      <c r="R50" s="29"/>
      <c r="S50" s="29" t="s">
        <v>65</v>
      </c>
      <c r="T50" s="34">
        <v>5.61</v>
      </c>
      <c r="U50" s="35">
        <v>5.78</v>
      </c>
      <c r="V50" s="29" t="s">
        <v>66</v>
      </c>
      <c r="W50" s="36">
        <v>30</v>
      </c>
      <c r="X50" s="36">
        <v>25</v>
      </c>
      <c r="Y50" s="36">
        <v>44</v>
      </c>
      <c r="Z50" s="37">
        <v>8.3699999999999992</v>
      </c>
      <c r="AA50" s="38">
        <v>4</v>
      </c>
      <c r="AB50" s="39">
        <f t="shared" si="103"/>
        <v>3.3000000000000002E-2</v>
      </c>
      <c r="AC50" s="37">
        <v>56</v>
      </c>
      <c r="AD50" s="40">
        <f t="shared" si="104"/>
        <v>6787.878787878788</v>
      </c>
      <c r="AE50" s="41">
        <v>3500</v>
      </c>
      <c r="AF50" s="42">
        <f t="shared" si="105"/>
        <v>0.515625</v>
      </c>
      <c r="AG50" s="29" t="s">
        <v>67</v>
      </c>
      <c r="AH50" s="43">
        <v>0.41399999999999998</v>
      </c>
      <c r="AI50" s="42">
        <f t="shared" si="106"/>
        <v>2.3929200000000002</v>
      </c>
      <c r="AJ50" s="42">
        <f t="shared" si="107"/>
        <v>8.6885450000000013</v>
      </c>
      <c r="AK50" s="44">
        <v>0</v>
      </c>
      <c r="AL50" s="42">
        <f t="shared" si="0"/>
        <v>0</v>
      </c>
      <c r="AM50" s="44">
        <v>0</v>
      </c>
      <c r="AN50" s="42">
        <f t="shared" si="1"/>
        <v>0</v>
      </c>
      <c r="AO50" s="44">
        <v>5.5E-2</v>
      </c>
      <c r="AP50" s="42">
        <f t="shared" si="108"/>
        <v>0.66</v>
      </c>
      <c r="AQ50" s="44">
        <v>0</v>
      </c>
      <c r="AR50" s="42">
        <f t="shared" si="109"/>
        <v>0</v>
      </c>
      <c r="AS50" s="45">
        <v>0</v>
      </c>
      <c r="AT50" s="44">
        <v>0</v>
      </c>
      <c r="AU50" s="42">
        <f t="shared" si="110"/>
        <v>0</v>
      </c>
      <c r="AV50" s="42">
        <f t="shared" si="111"/>
        <v>0.66</v>
      </c>
      <c r="AW50" s="42">
        <f t="shared" si="2"/>
        <v>9.3485450000000014</v>
      </c>
      <c r="AX50" s="46">
        <f t="shared" si="3"/>
        <v>0.2209545833333332</v>
      </c>
      <c r="AY50" s="6">
        <v>12</v>
      </c>
      <c r="AZ50" s="38"/>
      <c r="BA50" s="42">
        <f t="shared" si="112"/>
        <v>0</v>
      </c>
      <c r="BB50" s="42">
        <f t="shared" si="113"/>
        <v>0</v>
      </c>
    </row>
    <row r="51" spans="1:54" ht="15" customHeight="1" x14ac:dyDescent="0.25">
      <c r="A51" s="31">
        <v>52</v>
      </c>
      <c r="B51" s="32"/>
      <c r="C51" s="32"/>
      <c r="D51" s="32"/>
      <c r="E51" s="29" t="s">
        <v>54</v>
      </c>
      <c r="F51" s="29" t="s">
        <v>55</v>
      </c>
      <c r="G51" s="29" t="s">
        <v>56</v>
      </c>
      <c r="H51" s="30" t="s">
        <v>57</v>
      </c>
      <c r="I51" s="29" t="s">
        <v>58</v>
      </c>
      <c r="J51" s="29" t="s">
        <v>68</v>
      </c>
      <c r="K51" s="31" t="s">
        <v>60</v>
      </c>
      <c r="L51" s="32" t="s">
        <v>61</v>
      </c>
      <c r="M51" s="29" t="s">
        <v>75</v>
      </c>
      <c r="N51" s="29" t="s">
        <v>134</v>
      </c>
      <c r="O51" s="29"/>
      <c r="P51" s="33" t="s">
        <v>139</v>
      </c>
      <c r="Q51" s="32"/>
      <c r="R51" s="32"/>
      <c r="S51" s="29" t="s">
        <v>65</v>
      </c>
      <c r="T51" s="34">
        <v>5.7</v>
      </c>
      <c r="U51" s="35">
        <v>5.88</v>
      </c>
      <c r="V51" s="29" t="s">
        <v>66</v>
      </c>
      <c r="W51" s="48">
        <v>30</v>
      </c>
      <c r="X51" s="48">
        <v>25</v>
      </c>
      <c r="Y51" s="48">
        <v>44</v>
      </c>
      <c r="Z51" s="49">
        <v>8.3699999999999992</v>
      </c>
      <c r="AA51" s="38">
        <v>4</v>
      </c>
      <c r="AB51" s="50">
        <f t="shared" si="103"/>
        <v>3.3000000000000002E-2</v>
      </c>
      <c r="AC51" s="37">
        <v>56</v>
      </c>
      <c r="AD51" s="40">
        <f t="shared" si="104"/>
        <v>6787.878787878788</v>
      </c>
      <c r="AE51" s="41">
        <v>3500</v>
      </c>
      <c r="AF51" s="51">
        <f t="shared" si="105"/>
        <v>0.515625</v>
      </c>
      <c r="AG51" s="32" t="s">
        <v>67</v>
      </c>
      <c r="AH51" s="43">
        <v>0.41399999999999998</v>
      </c>
      <c r="AI51" s="42">
        <f t="shared" si="106"/>
        <v>2.43432</v>
      </c>
      <c r="AJ51" s="42">
        <f t="shared" si="107"/>
        <v>8.8299450000000004</v>
      </c>
      <c r="AK51" s="44">
        <v>0</v>
      </c>
      <c r="AL51" s="51">
        <f t="shared" si="0"/>
        <v>0</v>
      </c>
      <c r="AM51" s="44">
        <v>0</v>
      </c>
      <c r="AN51" s="51">
        <f t="shared" si="1"/>
        <v>0</v>
      </c>
      <c r="AO51" s="44">
        <v>5.5E-2</v>
      </c>
      <c r="AP51" s="42">
        <f t="shared" si="108"/>
        <v>0.66</v>
      </c>
      <c r="AQ51" s="44">
        <v>0</v>
      </c>
      <c r="AR51" s="42">
        <f t="shared" si="109"/>
        <v>0</v>
      </c>
      <c r="AS51" s="45">
        <v>0</v>
      </c>
      <c r="AT51" s="44">
        <v>0</v>
      </c>
      <c r="AU51" s="42">
        <f t="shared" si="110"/>
        <v>0</v>
      </c>
      <c r="AV51" s="42">
        <f t="shared" si="111"/>
        <v>0.66</v>
      </c>
      <c r="AW51" s="51">
        <f t="shared" si="2"/>
        <v>9.4899450000000005</v>
      </c>
      <c r="AX51" s="52">
        <f t="shared" si="3"/>
        <v>0.20917124999999995</v>
      </c>
      <c r="AY51" s="6">
        <v>12</v>
      </c>
      <c r="AZ51" s="5"/>
      <c r="BA51" s="42">
        <f t="shared" si="112"/>
        <v>0</v>
      </c>
      <c r="BB51" s="42">
        <f t="shared" si="113"/>
        <v>0</v>
      </c>
    </row>
    <row r="52" spans="1:54" ht="15" customHeight="1" x14ac:dyDescent="0.25">
      <c r="A52" s="31">
        <v>53</v>
      </c>
      <c r="B52" s="32"/>
      <c r="C52" s="32"/>
      <c r="D52" s="32"/>
      <c r="E52" s="29" t="s">
        <v>54</v>
      </c>
      <c r="F52" s="29" t="s">
        <v>55</v>
      </c>
      <c r="G52" s="29" t="s">
        <v>56</v>
      </c>
      <c r="H52" s="30" t="s">
        <v>57</v>
      </c>
      <c r="I52" s="29" t="s">
        <v>58</v>
      </c>
      <c r="J52" s="29" t="s">
        <v>68</v>
      </c>
      <c r="K52" s="31" t="s">
        <v>60</v>
      </c>
      <c r="L52" s="32" t="s">
        <v>61</v>
      </c>
      <c r="M52" s="29" t="s">
        <v>62</v>
      </c>
      <c r="N52" s="29" t="s">
        <v>140</v>
      </c>
      <c r="O52" s="29"/>
      <c r="P52" s="33" t="s">
        <v>141</v>
      </c>
      <c r="Q52" s="29"/>
      <c r="R52" s="29"/>
      <c r="S52" s="29" t="s">
        <v>65</v>
      </c>
      <c r="T52" s="34">
        <v>3.57</v>
      </c>
      <c r="U52" s="35">
        <v>3.68</v>
      </c>
      <c r="V52" s="29" t="s">
        <v>66</v>
      </c>
      <c r="W52" s="36">
        <v>30</v>
      </c>
      <c r="X52" s="36">
        <v>25</v>
      </c>
      <c r="Y52" s="36">
        <v>32</v>
      </c>
      <c r="Z52" s="37">
        <v>4.3600000000000003</v>
      </c>
      <c r="AA52" s="38">
        <v>4</v>
      </c>
      <c r="AB52" s="39">
        <f>IF(W52="","",W52*X52*Y52/1000000)</f>
        <v>2.4E-2</v>
      </c>
      <c r="AC52" s="37">
        <v>56</v>
      </c>
      <c r="AD52" s="40">
        <f>IF(AA52="","",AC52/AB52*AA52)</f>
        <v>9333.3333333333339</v>
      </c>
      <c r="AE52" s="41">
        <v>3500</v>
      </c>
      <c r="AF52" s="42">
        <f>IF(ISERROR(AE52/AD52),"",AE52/AD52)</f>
        <v>0.375</v>
      </c>
      <c r="AG52" s="29" t="s">
        <v>67</v>
      </c>
      <c r="AH52" s="43">
        <v>0.41399999999999998</v>
      </c>
      <c r="AI52" s="42">
        <f>IF(ISERROR(U52*AH52),"",U52*AH52)</f>
        <v>1.52352</v>
      </c>
      <c r="AJ52" s="42">
        <f>IF(ISERROR(U52+AF52+AI52),"",U52+AF52+AI52)</f>
        <v>5.5785199999999993</v>
      </c>
      <c r="AK52" s="44">
        <v>0</v>
      </c>
      <c r="AL52" s="42">
        <f t="shared" si="0"/>
        <v>0</v>
      </c>
      <c r="AM52" s="44">
        <v>0</v>
      </c>
      <c r="AN52" s="42">
        <f t="shared" si="1"/>
        <v>0</v>
      </c>
      <c r="AO52" s="44">
        <v>5.5E-2</v>
      </c>
      <c r="AP52" s="42">
        <f>IF(ISERROR(AY52*AO52),"",AY52*AO52)</f>
        <v>0.41525000000000001</v>
      </c>
      <c r="AQ52" s="44">
        <v>0</v>
      </c>
      <c r="AR52" s="42">
        <f>IF(ISERROR(U52*AQ52),"",U52*AQ52)</f>
        <v>0</v>
      </c>
      <c r="AS52" s="45">
        <v>0</v>
      </c>
      <c r="AT52" s="44">
        <v>0</v>
      </c>
      <c r="AU52" s="42">
        <f>IF(ISERROR(AY52*AT52),"",AY52*AT52)</f>
        <v>0</v>
      </c>
      <c r="AV52" s="42">
        <f>IF(ISERROR(AL52+AN52+AP52+AR52+AU52),"",AL52+AN52+AP52+AR52+AU52)</f>
        <v>0.41525000000000001</v>
      </c>
      <c r="AW52" s="42">
        <f t="shared" si="2"/>
        <v>5.9937699999999996</v>
      </c>
      <c r="AX52" s="46">
        <f t="shared" si="3"/>
        <v>0.20612317880794706</v>
      </c>
      <c r="AY52" s="6">
        <v>7.55</v>
      </c>
      <c r="AZ52" s="38"/>
      <c r="BA52" s="42">
        <f>IF(ISERROR(AW52*AZ52),"",AW52*AZ52)</f>
        <v>0</v>
      </c>
      <c r="BB52" s="42">
        <f>IF(ISERROR(AY52*AZ52),"",AY52*AZ52)</f>
        <v>0</v>
      </c>
    </row>
    <row r="53" spans="1:54" ht="15" customHeight="1" x14ac:dyDescent="0.25">
      <c r="A53" s="31">
        <v>54</v>
      </c>
      <c r="B53" s="32"/>
      <c r="C53" s="32"/>
      <c r="D53" s="32"/>
      <c r="E53" s="29" t="s">
        <v>54</v>
      </c>
      <c r="F53" s="29" t="s">
        <v>55</v>
      </c>
      <c r="G53" s="29" t="s">
        <v>56</v>
      </c>
      <c r="H53" s="30" t="s">
        <v>57</v>
      </c>
      <c r="I53" s="29" t="s">
        <v>58</v>
      </c>
      <c r="J53" s="29" t="s">
        <v>68</v>
      </c>
      <c r="K53" s="31" t="s">
        <v>60</v>
      </c>
      <c r="L53" s="32" t="s">
        <v>61</v>
      </c>
      <c r="M53" s="29" t="s">
        <v>69</v>
      </c>
      <c r="N53" s="29" t="s">
        <v>140</v>
      </c>
      <c r="O53" s="29"/>
      <c r="P53" s="33" t="s">
        <v>142</v>
      </c>
      <c r="Q53" s="29"/>
      <c r="R53" s="29"/>
      <c r="S53" s="29" t="s">
        <v>65</v>
      </c>
      <c r="T53" s="34">
        <v>4.37</v>
      </c>
      <c r="U53" s="35">
        <v>4.5</v>
      </c>
      <c r="V53" s="29" t="s">
        <v>66</v>
      </c>
      <c r="W53" s="36">
        <v>30</v>
      </c>
      <c r="X53" s="36">
        <v>25</v>
      </c>
      <c r="Y53" s="36">
        <v>36</v>
      </c>
      <c r="Z53" s="37">
        <v>6.17</v>
      </c>
      <c r="AA53" s="38">
        <v>4</v>
      </c>
      <c r="AB53" s="39">
        <f t="shared" ref="AB53:AB56" si="114">IF(W53="","",W53*X53*Y53/1000000)</f>
        <v>2.7E-2</v>
      </c>
      <c r="AC53" s="37">
        <v>56</v>
      </c>
      <c r="AD53" s="40">
        <f t="shared" ref="AD53:AD56" si="115">IF(AA53="","",AC53/AB53*AA53)</f>
        <v>8296.2962962962956</v>
      </c>
      <c r="AE53" s="41">
        <v>3500</v>
      </c>
      <c r="AF53" s="42">
        <f t="shared" ref="AF53:AF56" si="116">IF(ISERROR(AE53/AD53),"",AE53/AD53)</f>
        <v>0.42187500000000006</v>
      </c>
      <c r="AG53" s="29" t="s">
        <v>67</v>
      </c>
      <c r="AH53" s="43">
        <v>0.41399999999999998</v>
      </c>
      <c r="AI53" s="42">
        <f t="shared" ref="AI53:AI56" si="117">IF(ISERROR(U53*AH53),"",U53*AH53)</f>
        <v>1.863</v>
      </c>
      <c r="AJ53" s="42">
        <f t="shared" ref="AJ53:AJ56" si="118">IF(ISERROR(U53+AF53+AI53),"",U53+AF53+AI53)</f>
        <v>6.7848749999999995</v>
      </c>
      <c r="AK53" s="44">
        <v>0</v>
      </c>
      <c r="AL53" s="42">
        <f t="shared" si="0"/>
        <v>0</v>
      </c>
      <c r="AM53" s="44">
        <v>0</v>
      </c>
      <c r="AN53" s="42">
        <f t="shared" si="1"/>
        <v>0</v>
      </c>
      <c r="AO53" s="44">
        <v>5.5E-2</v>
      </c>
      <c r="AP53" s="42">
        <f t="shared" ref="AP53:AP56" si="119">IF(ISERROR(AY53*AO53),"",AY53*AO53)</f>
        <v>0.50600000000000001</v>
      </c>
      <c r="AQ53" s="44">
        <v>0</v>
      </c>
      <c r="AR53" s="42">
        <f t="shared" ref="AR53:AR56" si="120">IF(ISERROR(U53*AQ53),"",U53*AQ53)</f>
        <v>0</v>
      </c>
      <c r="AS53" s="45">
        <v>0</v>
      </c>
      <c r="AT53" s="44">
        <v>0</v>
      </c>
      <c r="AU53" s="42">
        <f t="shared" ref="AU53:AU56" si="121">IF(ISERROR(AY53*AT53),"",AY53*AT53)</f>
        <v>0</v>
      </c>
      <c r="AV53" s="42">
        <f t="shared" ref="AV53:AV56" si="122">IF(ISERROR(AL53+AN53+AP53+AR53+AU53),"",AL53+AN53+AP53+AR53+AU53)</f>
        <v>0.50600000000000001</v>
      </c>
      <c r="AW53" s="42">
        <f t="shared" si="2"/>
        <v>7.2908749999999998</v>
      </c>
      <c r="AX53" s="46">
        <f t="shared" si="3"/>
        <v>0.2075135869565217</v>
      </c>
      <c r="AY53" s="6">
        <v>9.1999999999999993</v>
      </c>
      <c r="AZ53" s="38"/>
      <c r="BA53" s="42">
        <f t="shared" ref="BA53:BA56" si="123">IF(ISERROR(AW53*AZ53),"",AW53*AZ53)</f>
        <v>0</v>
      </c>
      <c r="BB53" s="42">
        <f t="shared" ref="BB53:BB56" si="124">IF(ISERROR(AY53*AZ53),"",AY53*AZ53)</f>
        <v>0</v>
      </c>
    </row>
    <row r="54" spans="1:54" ht="15" customHeight="1" x14ac:dyDescent="0.25">
      <c r="A54" s="31">
        <v>55</v>
      </c>
      <c r="B54" s="32"/>
      <c r="C54" s="32"/>
      <c r="D54" s="32"/>
      <c r="E54" s="29" t="s">
        <v>54</v>
      </c>
      <c r="F54" s="29" t="s">
        <v>55</v>
      </c>
      <c r="G54" s="29" t="s">
        <v>56</v>
      </c>
      <c r="H54" s="30" t="s">
        <v>57</v>
      </c>
      <c r="I54" s="29" t="s">
        <v>58</v>
      </c>
      <c r="J54" s="29" t="s">
        <v>68</v>
      </c>
      <c r="K54" s="31" t="s">
        <v>60</v>
      </c>
      <c r="L54" s="32" t="s">
        <v>61</v>
      </c>
      <c r="M54" s="29" t="s">
        <v>71</v>
      </c>
      <c r="N54" s="29" t="s">
        <v>140</v>
      </c>
      <c r="O54" s="29"/>
      <c r="P54" s="33" t="s">
        <v>143</v>
      </c>
      <c r="Q54" s="29"/>
      <c r="R54" s="29"/>
      <c r="S54" s="29" t="s">
        <v>65</v>
      </c>
      <c r="T54" s="34">
        <v>4.8499999999999996</v>
      </c>
      <c r="U54" s="35">
        <v>5</v>
      </c>
      <c r="V54" s="29" t="s">
        <v>66</v>
      </c>
      <c r="W54" s="36">
        <v>30</v>
      </c>
      <c r="X54" s="36">
        <v>25</v>
      </c>
      <c r="Y54" s="36">
        <v>40</v>
      </c>
      <c r="Z54" s="37">
        <v>7.04</v>
      </c>
      <c r="AA54" s="38">
        <v>4</v>
      </c>
      <c r="AB54" s="39">
        <f t="shared" si="114"/>
        <v>0.03</v>
      </c>
      <c r="AC54" s="37">
        <v>56</v>
      </c>
      <c r="AD54" s="40">
        <f t="shared" si="115"/>
        <v>7466.666666666667</v>
      </c>
      <c r="AE54" s="41">
        <v>3500</v>
      </c>
      <c r="AF54" s="42">
        <f t="shared" si="116"/>
        <v>0.46875</v>
      </c>
      <c r="AG54" s="29" t="s">
        <v>67</v>
      </c>
      <c r="AH54" s="43">
        <v>0.41399999999999998</v>
      </c>
      <c r="AI54" s="42">
        <f t="shared" si="117"/>
        <v>2.0699999999999998</v>
      </c>
      <c r="AJ54" s="42">
        <f t="shared" si="118"/>
        <v>7.5387500000000003</v>
      </c>
      <c r="AK54" s="44">
        <v>0</v>
      </c>
      <c r="AL54" s="42">
        <f t="shared" si="0"/>
        <v>0</v>
      </c>
      <c r="AM54" s="44">
        <v>0</v>
      </c>
      <c r="AN54" s="42">
        <f t="shared" si="1"/>
        <v>0</v>
      </c>
      <c r="AO54" s="44">
        <v>5.5E-2</v>
      </c>
      <c r="AP54" s="42">
        <f t="shared" si="119"/>
        <v>0.5665</v>
      </c>
      <c r="AQ54" s="44">
        <v>0</v>
      </c>
      <c r="AR54" s="42">
        <f t="shared" si="120"/>
        <v>0</v>
      </c>
      <c r="AS54" s="45">
        <v>0</v>
      </c>
      <c r="AT54" s="44">
        <v>0</v>
      </c>
      <c r="AU54" s="42">
        <f t="shared" si="121"/>
        <v>0</v>
      </c>
      <c r="AV54" s="42">
        <f t="shared" si="122"/>
        <v>0.5665</v>
      </c>
      <c r="AW54" s="42">
        <f t="shared" si="2"/>
        <v>8.1052499999999998</v>
      </c>
      <c r="AX54" s="46">
        <f t="shared" si="3"/>
        <v>0.21308252427184474</v>
      </c>
      <c r="AY54" s="6">
        <v>10.3</v>
      </c>
      <c r="AZ54" s="38"/>
      <c r="BA54" s="42">
        <f t="shared" si="123"/>
        <v>0</v>
      </c>
      <c r="BB54" s="42">
        <f t="shared" si="124"/>
        <v>0</v>
      </c>
    </row>
    <row r="55" spans="1:54" ht="15" customHeight="1" x14ac:dyDescent="0.25">
      <c r="A55" s="31">
        <v>56</v>
      </c>
      <c r="B55" s="32"/>
      <c r="C55" s="32"/>
      <c r="D55" s="32"/>
      <c r="E55" s="29" t="s">
        <v>54</v>
      </c>
      <c r="F55" s="29" t="s">
        <v>55</v>
      </c>
      <c r="G55" s="29" t="s">
        <v>56</v>
      </c>
      <c r="H55" s="30" t="s">
        <v>57</v>
      </c>
      <c r="I55" s="29" t="s">
        <v>58</v>
      </c>
      <c r="J55" s="29" t="s">
        <v>68</v>
      </c>
      <c r="K55" s="31" t="s">
        <v>60</v>
      </c>
      <c r="L55" s="32" t="s">
        <v>61</v>
      </c>
      <c r="M55" s="29" t="s">
        <v>73</v>
      </c>
      <c r="N55" s="29" t="s">
        <v>140</v>
      </c>
      <c r="O55" s="29"/>
      <c r="P55" s="33" t="s">
        <v>144</v>
      </c>
      <c r="Q55" s="29"/>
      <c r="R55" s="29"/>
      <c r="S55" s="29" t="s">
        <v>65</v>
      </c>
      <c r="T55" s="34">
        <v>5.61</v>
      </c>
      <c r="U55" s="35">
        <v>5.78</v>
      </c>
      <c r="V55" s="29" t="s">
        <v>66</v>
      </c>
      <c r="W55" s="36">
        <v>30</v>
      </c>
      <c r="X55" s="36">
        <v>25</v>
      </c>
      <c r="Y55" s="36">
        <v>44</v>
      </c>
      <c r="Z55" s="37">
        <v>8.3699999999999992</v>
      </c>
      <c r="AA55" s="38">
        <v>4</v>
      </c>
      <c r="AB55" s="39">
        <f t="shared" si="114"/>
        <v>3.3000000000000002E-2</v>
      </c>
      <c r="AC55" s="37">
        <v>56</v>
      </c>
      <c r="AD55" s="40">
        <f t="shared" si="115"/>
        <v>6787.878787878788</v>
      </c>
      <c r="AE55" s="41">
        <v>3500</v>
      </c>
      <c r="AF55" s="42">
        <f t="shared" si="116"/>
        <v>0.515625</v>
      </c>
      <c r="AG55" s="29" t="s">
        <v>67</v>
      </c>
      <c r="AH55" s="43">
        <v>0.41399999999999998</v>
      </c>
      <c r="AI55" s="42">
        <f t="shared" si="117"/>
        <v>2.3929200000000002</v>
      </c>
      <c r="AJ55" s="42">
        <f t="shared" si="118"/>
        <v>8.6885450000000013</v>
      </c>
      <c r="AK55" s="44">
        <v>0</v>
      </c>
      <c r="AL55" s="42">
        <f t="shared" si="0"/>
        <v>0</v>
      </c>
      <c r="AM55" s="44">
        <v>0</v>
      </c>
      <c r="AN55" s="42">
        <f t="shared" si="1"/>
        <v>0</v>
      </c>
      <c r="AO55" s="44">
        <v>5.5E-2</v>
      </c>
      <c r="AP55" s="42">
        <f t="shared" si="119"/>
        <v>0.66</v>
      </c>
      <c r="AQ55" s="44">
        <v>0</v>
      </c>
      <c r="AR55" s="42">
        <f t="shared" si="120"/>
        <v>0</v>
      </c>
      <c r="AS55" s="45">
        <v>0</v>
      </c>
      <c r="AT55" s="44">
        <v>0</v>
      </c>
      <c r="AU55" s="42">
        <f t="shared" si="121"/>
        <v>0</v>
      </c>
      <c r="AV55" s="42">
        <f t="shared" si="122"/>
        <v>0.66</v>
      </c>
      <c r="AW55" s="42">
        <f t="shared" si="2"/>
        <v>9.3485450000000014</v>
      </c>
      <c r="AX55" s="46">
        <f t="shared" si="3"/>
        <v>0.2209545833333332</v>
      </c>
      <c r="AY55" s="6">
        <v>12</v>
      </c>
      <c r="AZ55" s="38"/>
      <c r="BA55" s="42">
        <f t="shared" si="123"/>
        <v>0</v>
      </c>
      <c r="BB55" s="42">
        <f t="shared" si="124"/>
        <v>0</v>
      </c>
    </row>
    <row r="56" spans="1:54" ht="15" customHeight="1" x14ac:dyDescent="0.25">
      <c r="A56" s="31">
        <v>57</v>
      </c>
      <c r="B56" s="32"/>
      <c r="C56" s="32"/>
      <c r="D56" s="32"/>
      <c r="E56" s="29" t="s">
        <v>54</v>
      </c>
      <c r="F56" s="29" t="s">
        <v>55</v>
      </c>
      <c r="G56" s="29" t="s">
        <v>56</v>
      </c>
      <c r="H56" s="30" t="s">
        <v>57</v>
      </c>
      <c r="I56" s="29" t="s">
        <v>58</v>
      </c>
      <c r="J56" s="29" t="s">
        <v>68</v>
      </c>
      <c r="K56" s="31" t="s">
        <v>60</v>
      </c>
      <c r="L56" s="32" t="s">
        <v>61</v>
      </c>
      <c r="M56" s="29" t="s">
        <v>75</v>
      </c>
      <c r="N56" s="29" t="s">
        <v>140</v>
      </c>
      <c r="O56" s="29"/>
      <c r="P56" s="33" t="s">
        <v>145</v>
      </c>
      <c r="Q56" s="32"/>
      <c r="R56" s="32"/>
      <c r="S56" s="29" t="s">
        <v>65</v>
      </c>
      <c r="T56" s="34">
        <v>5.7</v>
      </c>
      <c r="U56" s="35">
        <v>5.88</v>
      </c>
      <c r="V56" s="29" t="s">
        <v>66</v>
      </c>
      <c r="W56" s="48">
        <v>30</v>
      </c>
      <c r="X56" s="48">
        <v>25</v>
      </c>
      <c r="Y56" s="48">
        <v>44</v>
      </c>
      <c r="Z56" s="49">
        <v>8.3699999999999992</v>
      </c>
      <c r="AA56" s="38">
        <v>4</v>
      </c>
      <c r="AB56" s="50">
        <f t="shared" si="114"/>
        <v>3.3000000000000002E-2</v>
      </c>
      <c r="AC56" s="37">
        <v>56</v>
      </c>
      <c r="AD56" s="40">
        <f t="shared" si="115"/>
        <v>6787.878787878788</v>
      </c>
      <c r="AE56" s="41">
        <v>3500</v>
      </c>
      <c r="AF56" s="51">
        <f t="shared" si="116"/>
        <v>0.515625</v>
      </c>
      <c r="AG56" s="32" t="s">
        <v>67</v>
      </c>
      <c r="AH56" s="43">
        <v>0.41399999999999998</v>
      </c>
      <c r="AI56" s="42">
        <f t="shared" si="117"/>
        <v>2.43432</v>
      </c>
      <c r="AJ56" s="42">
        <f t="shared" si="118"/>
        <v>8.8299450000000004</v>
      </c>
      <c r="AK56" s="44">
        <v>0</v>
      </c>
      <c r="AL56" s="51">
        <f t="shared" si="0"/>
        <v>0</v>
      </c>
      <c r="AM56" s="44">
        <v>0</v>
      </c>
      <c r="AN56" s="51">
        <f t="shared" si="1"/>
        <v>0</v>
      </c>
      <c r="AO56" s="44">
        <v>5.5E-2</v>
      </c>
      <c r="AP56" s="42">
        <f t="shared" si="119"/>
        <v>0.66</v>
      </c>
      <c r="AQ56" s="44">
        <v>0</v>
      </c>
      <c r="AR56" s="42">
        <f t="shared" si="120"/>
        <v>0</v>
      </c>
      <c r="AS56" s="45">
        <v>0</v>
      </c>
      <c r="AT56" s="44">
        <v>0</v>
      </c>
      <c r="AU56" s="42">
        <f t="shared" si="121"/>
        <v>0</v>
      </c>
      <c r="AV56" s="42">
        <f t="shared" si="122"/>
        <v>0.66</v>
      </c>
      <c r="AW56" s="51">
        <f t="shared" si="2"/>
        <v>9.4899450000000005</v>
      </c>
      <c r="AX56" s="52">
        <f t="shared" si="3"/>
        <v>0.20917124999999995</v>
      </c>
      <c r="AY56" s="6">
        <v>12</v>
      </c>
      <c r="AZ56" s="5"/>
      <c r="BA56" s="42">
        <f t="shared" si="123"/>
        <v>0</v>
      </c>
      <c r="BB56" s="42">
        <f t="shared" si="124"/>
        <v>0</v>
      </c>
    </row>
    <row r="57" spans="1:54" ht="15" customHeight="1" x14ac:dyDescent="0.25">
      <c r="A57" s="31">
        <v>58</v>
      </c>
      <c r="B57" s="32"/>
      <c r="C57" s="32"/>
      <c r="D57" s="32"/>
      <c r="E57" s="29" t="s">
        <v>54</v>
      </c>
      <c r="F57" s="29" t="s">
        <v>55</v>
      </c>
      <c r="G57" s="29" t="s">
        <v>56</v>
      </c>
      <c r="H57" s="30" t="s">
        <v>57</v>
      </c>
      <c r="I57" s="29" t="s">
        <v>58</v>
      </c>
      <c r="J57" s="29" t="s">
        <v>68</v>
      </c>
      <c r="K57" s="31" t="s">
        <v>60</v>
      </c>
      <c r="L57" s="32" t="s">
        <v>61</v>
      </c>
      <c r="M57" s="29" t="s">
        <v>62</v>
      </c>
      <c r="N57" s="29" t="s">
        <v>146</v>
      </c>
      <c r="O57" s="29"/>
      <c r="P57" s="33" t="s">
        <v>147</v>
      </c>
      <c r="Q57" s="29"/>
      <c r="R57" s="29"/>
      <c r="S57" s="29" t="s">
        <v>65</v>
      </c>
      <c r="T57" s="34">
        <v>3.57</v>
      </c>
      <c r="U57" s="35">
        <v>3.68</v>
      </c>
      <c r="V57" s="29" t="s">
        <v>66</v>
      </c>
      <c r="W57" s="36">
        <v>30</v>
      </c>
      <c r="X57" s="36">
        <v>25</v>
      </c>
      <c r="Y57" s="36">
        <v>32</v>
      </c>
      <c r="Z57" s="37">
        <v>4.3600000000000003</v>
      </c>
      <c r="AA57" s="38">
        <v>4</v>
      </c>
      <c r="AB57" s="39">
        <f>IF(W57="","",W57*X57*Y57/1000000)</f>
        <v>2.4E-2</v>
      </c>
      <c r="AC57" s="37">
        <v>56</v>
      </c>
      <c r="AD57" s="40">
        <f>IF(AA57="","",AC57/AB57*AA57)</f>
        <v>9333.3333333333339</v>
      </c>
      <c r="AE57" s="41">
        <v>3500</v>
      </c>
      <c r="AF57" s="42">
        <f>IF(ISERROR(AE57/AD57),"",AE57/AD57)</f>
        <v>0.375</v>
      </c>
      <c r="AG57" s="29" t="s">
        <v>67</v>
      </c>
      <c r="AH57" s="43">
        <v>0.41399999999999998</v>
      </c>
      <c r="AI57" s="42">
        <f>IF(ISERROR(U57*AH57),"",U57*AH57)</f>
        <v>1.52352</v>
      </c>
      <c r="AJ57" s="42">
        <f>IF(ISERROR(U57+AF57+AI57),"",U57+AF57+AI57)</f>
        <v>5.5785199999999993</v>
      </c>
      <c r="AK57" s="44">
        <v>0</v>
      </c>
      <c r="AL57" s="42">
        <f t="shared" si="0"/>
        <v>0</v>
      </c>
      <c r="AM57" s="44">
        <v>0</v>
      </c>
      <c r="AN57" s="42">
        <f t="shared" si="1"/>
        <v>0</v>
      </c>
      <c r="AO57" s="44">
        <v>5.5E-2</v>
      </c>
      <c r="AP57" s="42">
        <f>IF(ISERROR(AY57*AO57),"",AY57*AO57)</f>
        <v>0.41525000000000001</v>
      </c>
      <c r="AQ57" s="44">
        <v>0</v>
      </c>
      <c r="AR57" s="42">
        <f>IF(ISERROR(U57*AQ57),"",U57*AQ57)</f>
        <v>0</v>
      </c>
      <c r="AS57" s="45">
        <v>0</v>
      </c>
      <c r="AT57" s="44">
        <v>0</v>
      </c>
      <c r="AU57" s="42">
        <f>IF(ISERROR(AY57*AT57),"",AY57*AT57)</f>
        <v>0</v>
      </c>
      <c r="AV57" s="42">
        <f>IF(ISERROR(AL57+AN57+AP57+AR57+AU57),"",AL57+AN57+AP57+AR57+AU57)</f>
        <v>0.41525000000000001</v>
      </c>
      <c r="AW57" s="42">
        <f t="shared" si="2"/>
        <v>5.9937699999999996</v>
      </c>
      <c r="AX57" s="46">
        <f t="shared" si="3"/>
        <v>0.20612317880794706</v>
      </c>
      <c r="AY57" s="6">
        <v>7.55</v>
      </c>
      <c r="AZ57" s="38"/>
      <c r="BA57" s="42">
        <f>IF(ISERROR(AW57*AZ57),"",AW57*AZ57)</f>
        <v>0</v>
      </c>
      <c r="BB57" s="42">
        <f>IF(ISERROR(AY57*AZ57),"",AY57*AZ57)</f>
        <v>0</v>
      </c>
    </row>
    <row r="58" spans="1:54" ht="15" customHeight="1" x14ac:dyDescent="0.25">
      <c r="A58" s="31">
        <v>59</v>
      </c>
      <c r="B58" s="32"/>
      <c r="C58" s="32"/>
      <c r="D58" s="32"/>
      <c r="E58" s="29" t="s">
        <v>54</v>
      </c>
      <c r="F58" s="29" t="s">
        <v>55</v>
      </c>
      <c r="G58" s="29" t="s">
        <v>56</v>
      </c>
      <c r="H58" s="30" t="s">
        <v>57</v>
      </c>
      <c r="I58" s="29" t="s">
        <v>58</v>
      </c>
      <c r="J58" s="29" t="s">
        <v>68</v>
      </c>
      <c r="K58" s="31" t="s">
        <v>60</v>
      </c>
      <c r="L58" s="32" t="s">
        <v>61</v>
      </c>
      <c r="M58" s="29" t="s">
        <v>69</v>
      </c>
      <c r="N58" s="29" t="s">
        <v>146</v>
      </c>
      <c r="O58" s="29"/>
      <c r="P58" s="33" t="s">
        <v>148</v>
      </c>
      <c r="Q58" s="29"/>
      <c r="R58" s="29"/>
      <c r="S58" s="29" t="s">
        <v>65</v>
      </c>
      <c r="T58" s="34">
        <v>4.37</v>
      </c>
      <c r="U58" s="35">
        <v>4.5</v>
      </c>
      <c r="V58" s="29" t="s">
        <v>66</v>
      </c>
      <c r="W58" s="36">
        <v>30</v>
      </c>
      <c r="X58" s="36">
        <v>25</v>
      </c>
      <c r="Y58" s="36">
        <v>36</v>
      </c>
      <c r="Z58" s="37">
        <v>6.17</v>
      </c>
      <c r="AA58" s="38">
        <v>4</v>
      </c>
      <c r="AB58" s="39">
        <f t="shared" ref="AB58:AB61" si="125">IF(W58="","",W58*X58*Y58/1000000)</f>
        <v>2.7E-2</v>
      </c>
      <c r="AC58" s="37">
        <v>56</v>
      </c>
      <c r="AD58" s="40">
        <f t="shared" ref="AD58:AD61" si="126">IF(AA58="","",AC58/AB58*AA58)</f>
        <v>8296.2962962962956</v>
      </c>
      <c r="AE58" s="41">
        <v>3500</v>
      </c>
      <c r="AF58" s="42">
        <f t="shared" ref="AF58:AF61" si="127">IF(ISERROR(AE58/AD58),"",AE58/AD58)</f>
        <v>0.42187500000000006</v>
      </c>
      <c r="AG58" s="29" t="s">
        <v>67</v>
      </c>
      <c r="AH58" s="43">
        <v>0.41399999999999998</v>
      </c>
      <c r="AI58" s="42">
        <f t="shared" ref="AI58:AI61" si="128">IF(ISERROR(U58*AH58),"",U58*AH58)</f>
        <v>1.863</v>
      </c>
      <c r="AJ58" s="42">
        <f t="shared" ref="AJ58:AJ61" si="129">IF(ISERROR(U58+AF58+AI58),"",U58+AF58+AI58)</f>
        <v>6.7848749999999995</v>
      </c>
      <c r="AK58" s="44">
        <v>0</v>
      </c>
      <c r="AL58" s="42">
        <f t="shared" si="0"/>
        <v>0</v>
      </c>
      <c r="AM58" s="44">
        <v>0</v>
      </c>
      <c r="AN58" s="42">
        <f t="shared" si="1"/>
        <v>0</v>
      </c>
      <c r="AO58" s="44">
        <v>5.5E-2</v>
      </c>
      <c r="AP58" s="42">
        <f t="shared" ref="AP58:AP61" si="130">IF(ISERROR(AY58*AO58),"",AY58*AO58)</f>
        <v>0.50600000000000001</v>
      </c>
      <c r="AQ58" s="44">
        <v>0</v>
      </c>
      <c r="AR58" s="42">
        <f t="shared" ref="AR58:AR61" si="131">IF(ISERROR(U58*AQ58),"",U58*AQ58)</f>
        <v>0</v>
      </c>
      <c r="AS58" s="45">
        <v>0</v>
      </c>
      <c r="AT58" s="44">
        <v>0</v>
      </c>
      <c r="AU58" s="42">
        <f t="shared" ref="AU58:AU61" si="132">IF(ISERROR(AY58*AT58),"",AY58*AT58)</f>
        <v>0</v>
      </c>
      <c r="AV58" s="42">
        <f t="shared" ref="AV58:AV61" si="133">IF(ISERROR(AL58+AN58+AP58+AR58+AU58),"",AL58+AN58+AP58+AR58+AU58)</f>
        <v>0.50600000000000001</v>
      </c>
      <c r="AW58" s="42">
        <f t="shared" si="2"/>
        <v>7.2908749999999998</v>
      </c>
      <c r="AX58" s="46">
        <f t="shared" si="3"/>
        <v>0.2075135869565217</v>
      </c>
      <c r="AY58" s="6">
        <v>9.1999999999999993</v>
      </c>
      <c r="AZ58" s="38"/>
      <c r="BA58" s="42">
        <f t="shared" ref="BA58:BA61" si="134">IF(ISERROR(AW58*AZ58),"",AW58*AZ58)</f>
        <v>0</v>
      </c>
      <c r="BB58" s="42">
        <f t="shared" ref="BB58:BB61" si="135">IF(ISERROR(AY58*AZ58),"",AY58*AZ58)</f>
        <v>0</v>
      </c>
    </row>
    <row r="59" spans="1:54" ht="15" customHeight="1" x14ac:dyDescent="0.25">
      <c r="A59" s="31">
        <v>60</v>
      </c>
      <c r="B59" s="32"/>
      <c r="C59" s="32"/>
      <c r="D59" s="32"/>
      <c r="E59" s="29" t="s">
        <v>54</v>
      </c>
      <c r="F59" s="29" t="s">
        <v>55</v>
      </c>
      <c r="G59" s="29" t="s">
        <v>56</v>
      </c>
      <c r="H59" s="30" t="s">
        <v>57</v>
      </c>
      <c r="I59" s="29" t="s">
        <v>58</v>
      </c>
      <c r="J59" s="29" t="s">
        <v>68</v>
      </c>
      <c r="K59" s="31" t="s">
        <v>60</v>
      </c>
      <c r="L59" s="32" t="s">
        <v>61</v>
      </c>
      <c r="M59" s="29" t="s">
        <v>71</v>
      </c>
      <c r="N59" s="29" t="s">
        <v>146</v>
      </c>
      <c r="O59" s="29"/>
      <c r="P59" s="33" t="s">
        <v>149</v>
      </c>
      <c r="Q59" s="29"/>
      <c r="R59" s="29"/>
      <c r="S59" s="29" t="s">
        <v>65</v>
      </c>
      <c r="T59" s="34">
        <v>4.8499999999999996</v>
      </c>
      <c r="U59" s="35">
        <v>5</v>
      </c>
      <c r="V59" s="29" t="s">
        <v>66</v>
      </c>
      <c r="W59" s="36">
        <v>30</v>
      </c>
      <c r="X59" s="36">
        <v>25</v>
      </c>
      <c r="Y59" s="36">
        <v>40</v>
      </c>
      <c r="Z59" s="37">
        <v>7.04</v>
      </c>
      <c r="AA59" s="38">
        <v>4</v>
      </c>
      <c r="AB59" s="39">
        <f t="shared" si="125"/>
        <v>0.03</v>
      </c>
      <c r="AC59" s="37">
        <v>56</v>
      </c>
      <c r="AD59" s="40">
        <f t="shared" si="126"/>
        <v>7466.666666666667</v>
      </c>
      <c r="AE59" s="41">
        <v>3500</v>
      </c>
      <c r="AF59" s="42">
        <f t="shared" si="127"/>
        <v>0.46875</v>
      </c>
      <c r="AG59" s="29" t="s">
        <v>67</v>
      </c>
      <c r="AH59" s="43">
        <v>0.41399999999999998</v>
      </c>
      <c r="AI59" s="42">
        <f t="shared" si="128"/>
        <v>2.0699999999999998</v>
      </c>
      <c r="AJ59" s="42">
        <f t="shared" si="129"/>
        <v>7.5387500000000003</v>
      </c>
      <c r="AK59" s="44">
        <v>0</v>
      </c>
      <c r="AL59" s="42">
        <f t="shared" si="0"/>
        <v>0</v>
      </c>
      <c r="AM59" s="44">
        <v>0</v>
      </c>
      <c r="AN59" s="42">
        <f t="shared" si="1"/>
        <v>0</v>
      </c>
      <c r="AO59" s="44">
        <v>5.5E-2</v>
      </c>
      <c r="AP59" s="42">
        <f t="shared" si="130"/>
        <v>0.5665</v>
      </c>
      <c r="AQ59" s="44">
        <v>0</v>
      </c>
      <c r="AR59" s="42">
        <f t="shared" si="131"/>
        <v>0</v>
      </c>
      <c r="AS59" s="45">
        <v>0</v>
      </c>
      <c r="AT59" s="44">
        <v>0</v>
      </c>
      <c r="AU59" s="42">
        <f t="shared" si="132"/>
        <v>0</v>
      </c>
      <c r="AV59" s="42">
        <f t="shared" si="133"/>
        <v>0.5665</v>
      </c>
      <c r="AW59" s="42">
        <f t="shared" si="2"/>
        <v>8.1052499999999998</v>
      </c>
      <c r="AX59" s="46">
        <f t="shared" si="3"/>
        <v>0.21308252427184474</v>
      </c>
      <c r="AY59" s="6">
        <v>10.3</v>
      </c>
      <c r="AZ59" s="38"/>
      <c r="BA59" s="42">
        <f t="shared" si="134"/>
        <v>0</v>
      </c>
      <c r="BB59" s="42">
        <f t="shared" si="135"/>
        <v>0</v>
      </c>
    </row>
    <row r="60" spans="1:54" ht="15" customHeight="1" x14ac:dyDescent="0.25">
      <c r="A60" s="31">
        <v>61</v>
      </c>
      <c r="B60" s="32"/>
      <c r="C60" s="32"/>
      <c r="D60" s="32"/>
      <c r="E60" s="29" t="s">
        <v>54</v>
      </c>
      <c r="F60" s="29" t="s">
        <v>55</v>
      </c>
      <c r="G60" s="29" t="s">
        <v>56</v>
      </c>
      <c r="H60" s="30" t="s">
        <v>57</v>
      </c>
      <c r="I60" s="29" t="s">
        <v>58</v>
      </c>
      <c r="J60" s="29" t="s">
        <v>68</v>
      </c>
      <c r="K60" s="31" t="s">
        <v>60</v>
      </c>
      <c r="L60" s="32" t="s">
        <v>61</v>
      </c>
      <c r="M60" s="29" t="s">
        <v>73</v>
      </c>
      <c r="N60" s="29" t="s">
        <v>146</v>
      </c>
      <c r="O60" s="29"/>
      <c r="P60" s="33" t="s">
        <v>150</v>
      </c>
      <c r="Q60" s="29"/>
      <c r="R60" s="29"/>
      <c r="S60" s="29" t="s">
        <v>65</v>
      </c>
      <c r="T60" s="34">
        <v>5.61</v>
      </c>
      <c r="U60" s="35">
        <v>5.78</v>
      </c>
      <c r="V60" s="29" t="s">
        <v>66</v>
      </c>
      <c r="W60" s="36">
        <v>30</v>
      </c>
      <c r="X60" s="36">
        <v>25</v>
      </c>
      <c r="Y60" s="36">
        <v>44</v>
      </c>
      <c r="Z60" s="37">
        <v>8.3699999999999992</v>
      </c>
      <c r="AA60" s="38">
        <v>4</v>
      </c>
      <c r="AB60" s="39">
        <f t="shared" si="125"/>
        <v>3.3000000000000002E-2</v>
      </c>
      <c r="AC60" s="37">
        <v>56</v>
      </c>
      <c r="AD60" s="40">
        <f t="shared" si="126"/>
        <v>6787.878787878788</v>
      </c>
      <c r="AE60" s="41">
        <v>3500</v>
      </c>
      <c r="AF60" s="42">
        <f t="shared" si="127"/>
        <v>0.515625</v>
      </c>
      <c r="AG60" s="29" t="s">
        <v>67</v>
      </c>
      <c r="AH60" s="43">
        <v>0.41399999999999998</v>
      </c>
      <c r="AI60" s="42">
        <f t="shared" si="128"/>
        <v>2.3929200000000002</v>
      </c>
      <c r="AJ60" s="42">
        <f t="shared" si="129"/>
        <v>8.6885450000000013</v>
      </c>
      <c r="AK60" s="44">
        <v>0</v>
      </c>
      <c r="AL60" s="42">
        <f t="shared" si="0"/>
        <v>0</v>
      </c>
      <c r="AM60" s="44">
        <v>0</v>
      </c>
      <c r="AN60" s="42">
        <f t="shared" si="1"/>
        <v>0</v>
      </c>
      <c r="AO60" s="44">
        <v>5.5E-2</v>
      </c>
      <c r="AP60" s="42">
        <f t="shared" si="130"/>
        <v>0.66</v>
      </c>
      <c r="AQ60" s="44">
        <v>0</v>
      </c>
      <c r="AR60" s="42">
        <f t="shared" si="131"/>
        <v>0</v>
      </c>
      <c r="AS60" s="45">
        <v>0</v>
      </c>
      <c r="AT60" s="44">
        <v>0</v>
      </c>
      <c r="AU60" s="42">
        <f t="shared" si="132"/>
        <v>0</v>
      </c>
      <c r="AV60" s="42">
        <f t="shared" si="133"/>
        <v>0.66</v>
      </c>
      <c r="AW60" s="42">
        <f t="shared" si="2"/>
        <v>9.3485450000000014</v>
      </c>
      <c r="AX60" s="46">
        <f t="shared" si="3"/>
        <v>0.2209545833333332</v>
      </c>
      <c r="AY60" s="6">
        <v>12</v>
      </c>
      <c r="AZ60" s="38"/>
      <c r="BA60" s="42">
        <f t="shared" si="134"/>
        <v>0</v>
      </c>
      <c r="BB60" s="42">
        <f t="shared" si="135"/>
        <v>0</v>
      </c>
    </row>
    <row r="61" spans="1:54" ht="15" customHeight="1" x14ac:dyDescent="0.25">
      <c r="A61" s="31">
        <v>62</v>
      </c>
      <c r="B61" s="32"/>
      <c r="C61" s="32"/>
      <c r="D61" s="32"/>
      <c r="E61" s="29" t="s">
        <v>54</v>
      </c>
      <c r="F61" s="29" t="s">
        <v>55</v>
      </c>
      <c r="G61" s="29" t="s">
        <v>56</v>
      </c>
      <c r="H61" s="30" t="s">
        <v>57</v>
      </c>
      <c r="I61" s="29" t="s">
        <v>58</v>
      </c>
      <c r="J61" s="29" t="s">
        <v>68</v>
      </c>
      <c r="K61" s="31" t="s">
        <v>60</v>
      </c>
      <c r="L61" s="32" t="s">
        <v>61</v>
      </c>
      <c r="M61" s="29" t="s">
        <v>75</v>
      </c>
      <c r="N61" s="29" t="s">
        <v>146</v>
      </c>
      <c r="O61" s="29"/>
      <c r="P61" s="33" t="s">
        <v>151</v>
      </c>
      <c r="Q61" s="32"/>
      <c r="R61" s="32"/>
      <c r="S61" s="29" t="s">
        <v>65</v>
      </c>
      <c r="T61" s="34">
        <v>5.7</v>
      </c>
      <c r="U61" s="35">
        <v>5.88</v>
      </c>
      <c r="V61" s="29" t="s">
        <v>66</v>
      </c>
      <c r="W61" s="48">
        <v>30</v>
      </c>
      <c r="X61" s="48">
        <v>25</v>
      </c>
      <c r="Y61" s="48">
        <v>44</v>
      </c>
      <c r="Z61" s="49">
        <v>8.3699999999999992</v>
      </c>
      <c r="AA61" s="38">
        <v>4</v>
      </c>
      <c r="AB61" s="50">
        <f t="shared" si="125"/>
        <v>3.3000000000000002E-2</v>
      </c>
      <c r="AC61" s="37">
        <v>56</v>
      </c>
      <c r="AD61" s="40">
        <f t="shared" si="126"/>
        <v>6787.878787878788</v>
      </c>
      <c r="AE61" s="41">
        <v>3500</v>
      </c>
      <c r="AF61" s="51">
        <f t="shared" si="127"/>
        <v>0.515625</v>
      </c>
      <c r="AG61" s="32" t="s">
        <v>67</v>
      </c>
      <c r="AH61" s="43">
        <v>0.41399999999999998</v>
      </c>
      <c r="AI61" s="42">
        <f t="shared" si="128"/>
        <v>2.43432</v>
      </c>
      <c r="AJ61" s="42">
        <f t="shared" si="129"/>
        <v>8.8299450000000004</v>
      </c>
      <c r="AK61" s="44">
        <v>0</v>
      </c>
      <c r="AL61" s="51">
        <f t="shared" si="0"/>
        <v>0</v>
      </c>
      <c r="AM61" s="44">
        <v>0</v>
      </c>
      <c r="AN61" s="51">
        <f t="shared" si="1"/>
        <v>0</v>
      </c>
      <c r="AO61" s="44">
        <v>5.5E-2</v>
      </c>
      <c r="AP61" s="42">
        <f t="shared" si="130"/>
        <v>0.66</v>
      </c>
      <c r="AQ61" s="44">
        <v>0</v>
      </c>
      <c r="AR61" s="42">
        <f t="shared" si="131"/>
        <v>0</v>
      </c>
      <c r="AS61" s="45">
        <v>0</v>
      </c>
      <c r="AT61" s="44">
        <v>0</v>
      </c>
      <c r="AU61" s="42">
        <f t="shared" si="132"/>
        <v>0</v>
      </c>
      <c r="AV61" s="42">
        <f t="shared" si="133"/>
        <v>0.66</v>
      </c>
      <c r="AW61" s="51">
        <f t="shared" si="2"/>
        <v>9.4899450000000005</v>
      </c>
      <c r="AX61" s="52">
        <f t="shared" si="3"/>
        <v>0.20917124999999995</v>
      </c>
      <c r="AY61" s="6">
        <v>12</v>
      </c>
      <c r="AZ61" s="5"/>
      <c r="BA61" s="42">
        <f t="shared" si="134"/>
        <v>0</v>
      </c>
      <c r="BB61" s="42">
        <f t="shared" si="135"/>
        <v>0</v>
      </c>
    </row>
    <row r="62" spans="1:54" ht="15" customHeight="1" x14ac:dyDescent="0.25">
      <c r="A62" s="31">
        <v>63</v>
      </c>
      <c r="B62" s="32"/>
      <c r="C62" s="32"/>
      <c r="D62" s="32"/>
      <c r="E62" s="29" t="s">
        <v>54</v>
      </c>
      <c r="F62" s="29" t="s">
        <v>55</v>
      </c>
      <c r="G62" s="29" t="s">
        <v>56</v>
      </c>
      <c r="H62" s="30" t="s">
        <v>57</v>
      </c>
      <c r="I62" s="29" t="s">
        <v>58</v>
      </c>
      <c r="J62" s="29" t="s">
        <v>68</v>
      </c>
      <c r="K62" s="31" t="s">
        <v>60</v>
      </c>
      <c r="L62" s="32" t="s">
        <v>124</v>
      </c>
      <c r="M62" s="29" t="s">
        <v>62</v>
      </c>
      <c r="N62" s="29" t="s">
        <v>152</v>
      </c>
      <c r="O62" s="29"/>
      <c r="P62" s="33" t="s">
        <v>153</v>
      </c>
      <c r="Q62" s="29"/>
      <c r="R62" s="29"/>
      <c r="S62" s="29" t="s">
        <v>65</v>
      </c>
      <c r="T62" s="34">
        <v>3.57</v>
      </c>
      <c r="U62" s="35">
        <v>3.68</v>
      </c>
      <c r="V62" s="29" t="s">
        <v>66</v>
      </c>
      <c r="W62" s="36">
        <v>30</v>
      </c>
      <c r="X62" s="36">
        <v>25</v>
      </c>
      <c r="Y62" s="36">
        <v>32</v>
      </c>
      <c r="Z62" s="37">
        <v>4.3600000000000003</v>
      </c>
      <c r="AA62" s="38">
        <v>4</v>
      </c>
      <c r="AB62" s="39">
        <f>IF(W62="","",W62*X62*Y62/1000000)</f>
        <v>2.4E-2</v>
      </c>
      <c r="AC62" s="37">
        <v>56</v>
      </c>
      <c r="AD62" s="40">
        <f>IF(AA62="","",AC62/AB62*AA62)</f>
        <v>9333.3333333333339</v>
      </c>
      <c r="AE62" s="41">
        <v>3500</v>
      </c>
      <c r="AF62" s="42">
        <f>IF(ISERROR(AE62/AD62),"",AE62/AD62)</f>
        <v>0.375</v>
      </c>
      <c r="AG62" s="29" t="s">
        <v>67</v>
      </c>
      <c r="AH62" s="43">
        <v>0.41399999999999998</v>
      </c>
      <c r="AI62" s="42">
        <f>IF(ISERROR(U62*AH62),"",U62*AH62)</f>
        <v>1.52352</v>
      </c>
      <c r="AJ62" s="42">
        <f>IF(ISERROR(U62+AF62+AI62),"",U62+AF62+AI62)</f>
        <v>5.5785199999999993</v>
      </c>
      <c r="AK62" s="44">
        <v>0</v>
      </c>
      <c r="AL62" s="42">
        <f t="shared" si="0"/>
        <v>0</v>
      </c>
      <c r="AM62" s="44">
        <v>0</v>
      </c>
      <c r="AN62" s="42">
        <f t="shared" si="1"/>
        <v>0</v>
      </c>
      <c r="AO62" s="44">
        <v>5.5E-2</v>
      </c>
      <c r="AP62" s="42">
        <f>IF(ISERROR(AY62*AO62),"",AY62*AO62)</f>
        <v>0.41525000000000001</v>
      </c>
      <c r="AQ62" s="44">
        <v>0</v>
      </c>
      <c r="AR62" s="42">
        <f>IF(ISERROR(U62*AQ62),"",U62*AQ62)</f>
        <v>0</v>
      </c>
      <c r="AS62" s="45">
        <v>0</v>
      </c>
      <c r="AT62" s="44">
        <v>0</v>
      </c>
      <c r="AU62" s="42">
        <f>IF(ISERROR(AY62*AT62),"",AY62*AT62)</f>
        <v>0</v>
      </c>
      <c r="AV62" s="42">
        <f>IF(ISERROR(AL62+AN62+AP62+AR62+AU62),"",AL62+AN62+AP62+AR62+AU62)</f>
        <v>0.41525000000000001</v>
      </c>
      <c r="AW62" s="42">
        <f t="shared" si="2"/>
        <v>5.9937699999999996</v>
      </c>
      <c r="AX62" s="46">
        <f t="shared" si="3"/>
        <v>0.20612317880794706</v>
      </c>
      <c r="AY62" s="6">
        <v>7.55</v>
      </c>
      <c r="AZ62" s="38"/>
      <c r="BA62" s="42">
        <f>IF(ISERROR(AW62*AZ62),"",AW62*AZ62)</f>
        <v>0</v>
      </c>
      <c r="BB62" s="42">
        <f>IF(ISERROR(AY62*AZ62),"",AY62*AZ62)</f>
        <v>0</v>
      </c>
    </row>
    <row r="63" spans="1:54" ht="15" customHeight="1" x14ac:dyDescent="0.25">
      <c r="A63" s="31">
        <v>64</v>
      </c>
      <c r="B63" s="32"/>
      <c r="C63" s="32"/>
      <c r="D63" s="32"/>
      <c r="E63" s="29" t="s">
        <v>54</v>
      </c>
      <c r="F63" s="29" t="s">
        <v>55</v>
      </c>
      <c r="G63" s="29" t="s">
        <v>56</v>
      </c>
      <c r="H63" s="30" t="s">
        <v>154</v>
      </c>
      <c r="I63" s="29" t="s">
        <v>58</v>
      </c>
      <c r="J63" s="29" t="s">
        <v>68</v>
      </c>
      <c r="K63" s="31" t="s">
        <v>60</v>
      </c>
      <c r="L63" s="32" t="s">
        <v>61</v>
      </c>
      <c r="M63" s="29" t="s">
        <v>69</v>
      </c>
      <c r="N63" s="29" t="s">
        <v>152</v>
      </c>
      <c r="O63" s="29"/>
      <c r="P63" s="33" t="s">
        <v>155</v>
      </c>
      <c r="Q63" s="29"/>
      <c r="R63" s="29"/>
      <c r="S63" s="29" t="s">
        <v>65</v>
      </c>
      <c r="T63" s="34">
        <v>4.37</v>
      </c>
      <c r="U63" s="35">
        <v>4.5</v>
      </c>
      <c r="V63" s="29" t="s">
        <v>66</v>
      </c>
      <c r="W63" s="36">
        <v>30</v>
      </c>
      <c r="X63" s="36">
        <v>25</v>
      </c>
      <c r="Y63" s="36">
        <v>36</v>
      </c>
      <c r="Z63" s="37">
        <v>6.17</v>
      </c>
      <c r="AA63" s="38">
        <v>4</v>
      </c>
      <c r="AB63" s="39">
        <f t="shared" ref="AB63:AB66" si="136">IF(W63="","",W63*X63*Y63/1000000)</f>
        <v>2.7E-2</v>
      </c>
      <c r="AC63" s="37">
        <v>56</v>
      </c>
      <c r="AD63" s="40">
        <f t="shared" ref="AD63:AD66" si="137">IF(AA63="","",AC63/AB63*AA63)</f>
        <v>8296.2962962962956</v>
      </c>
      <c r="AE63" s="41">
        <v>3500</v>
      </c>
      <c r="AF63" s="42">
        <f t="shared" ref="AF63:AF66" si="138">IF(ISERROR(AE63/AD63),"",AE63/AD63)</f>
        <v>0.42187500000000006</v>
      </c>
      <c r="AG63" s="29" t="s">
        <v>67</v>
      </c>
      <c r="AH63" s="43">
        <v>0.41399999999999998</v>
      </c>
      <c r="AI63" s="42">
        <f t="shared" ref="AI63:AI66" si="139">IF(ISERROR(U63*AH63),"",U63*AH63)</f>
        <v>1.863</v>
      </c>
      <c r="AJ63" s="42">
        <f t="shared" ref="AJ63:AJ66" si="140">IF(ISERROR(U63+AF63+AI63),"",U63+AF63+AI63)</f>
        <v>6.7848749999999995</v>
      </c>
      <c r="AK63" s="44">
        <v>0</v>
      </c>
      <c r="AL63" s="42">
        <f t="shared" si="0"/>
        <v>0</v>
      </c>
      <c r="AM63" s="44">
        <v>0</v>
      </c>
      <c r="AN63" s="42">
        <f t="shared" si="1"/>
        <v>0</v>
      </c>
      <c r="AO63" s="44">
        <v>5.5E-2</v>
      </c>
      <c r="AP63" s="42">
        <f t="shared" ref="AP63:AP66" si="141">IF(ISERROR(AY63*AO63),"",AY63*AO63)</f>
        <v>0.50600000000000001</v>
      </c>
      <c r="AQ63" s="44">
        <v>0</v>
      </c>
      <c r="AR63" s="42">
        <f t="shared" ref="AR63:AR66" si="142">IF(ISERROR(U63*AQ63),"",U63*AQ63)</f>
        <v>0</v>
      </c>
      <c r="AS63" s="45">
        <v>0</v>
      </c>
      <c r="AT63" s="44">
        <v>0</v>
      </c>
      <c r="AU63" s="42">
        <f t="shared" ref="AU63:AU66" si="143">IF(ISERROR(AY63*AT63),"",AY63*AT63)</f>
        <v>0</v>
      </c>
      <c r="AV63" s="42">
        <f t="shared" ref="AV63:AV66" si="144">IF(ISERROR(AL63+AN63+AP63+AR63+AU63),"",AL63+AN63+AP63+AR63+AU63)</f>
        <v>0.50600000000000001</v>
      </c>
      <c r="AW63" s="42">
        <f t="shared" si="2"/>
        <v>7.2908749999999998</v>
      </c>
      <c r="AX63" s="46">
        <f t="shared" si="3"/>
        <v>0.2075135869565217</v>
      </c>
      <c r="AY63" s="6">
        <v>9.1999999999999993</v>
      </c>
      <c r="AZ63" s="38"/>
      <c r="BA63" s="42">
        <f t="shared" ref="BA63:BA66" si="145">IF(ISERROR(AW63*AZ63),"",AW63*AZ63)</f>
        <v>0</v>
      </c>
      <c r="BB63" s="42">
        <f t="shared" ref="BB63:BB66" si="146">IF(ISERROR(AY63*AZ63),"",AY63*AZ63)</f>
        <v>0</v>
      </c>
    </row>
    <row r="64" spans="1:54" ht="15" customHeight="1" x14ac:dyDescent="0.25">
      <c r="A64" s="31">
        <v>65</v>
      </c>
      <c r="B64" s="32"/>
      <c r="C64" s="32"/>
      <c r="D64" s="32"/>
      <c r="E64" s="29" t="s">
        <v>54</v>
      </c>
      <c r="F64" s="29" t="s">
        <v>55</v>
      </c>
      <c r="G64" s="29" t="s">
        <v>56</v>
      </c>
      <c r="H64" s="30" t="s">
        <v>57</v>
      </c>
      <c r="I64" s="29" t="s">
        <v>58</v>
      </c>
      <c r="J64" s="29" t="s">
        <v>68</v>
      </c>
      <c r="K64" s="31" t="s">
        <v>60</v>
      </c>
      <c r="L64" s="32" t="s">
        <v>61</v>
      </c>
      <c r="M64" s="29" t="s">
        <v>71</v>
      </c>
      <c r="N64" s="29" t="s">
        <v>152</v>
      </c>
      <c r="O64" s="29"/>
      <c r="P64" s="33" t="s">
        <v>156</v>
      </c>
      <c r="Q64" s="29"/>
      <c r="R64" s="29"/>
      <c r="S64" s="29" t="s">
        <v>65</v>
      </c>
      <c r="T64" s="34">
        <v>4.8499999999999996</v>
      </c>
      <c r="U64" s="35">
        <v>5</v>
      </c>
      <c r="V64" s="29" t="s">
        <v>66</v>
      </c>
      <c r="W64" s="36">
        <v>30</v>
      </c>
      <c r="X64" s="36">
        <v>25</v>
      </c>
      <c r="Y64" s="36">
        <v>40</v>
      </c>
      <c r="Z64" s="37">
        <v>7.04</v>
      </c>
      <c r="AA64" s="38">
        <v>4</v>
      </c>
      <c r="AB64" s="39">
        <f t="shared" si="136"/>
        <v>0.03</v>
      </c>
      <c r="AC64" s="37">
        <v>56</v>
      </c>
      <c r="AD64" s="40">
        <f t="shared" si="137"/>
        <v>7466.666666666667</v>
      </c>
      <c r="AE64" s="41">
        <v>3500</v>
      </c>
      <c r="AF64" s="42">
        <f t="shared" si="138"/>
        <v>0.46875</v>
      </c>
      <c r="AG64" s="29" t="s">
        <v>67</v>
      </c>
      <c r="AH64" s="43">
        <v>0.41399999999999998</v>
      </c>
      <c r="AI64" s="42">
        <f t="shared" si="139"/>
        <v>2.0699999999999998</v>
      </c>
      <c r="AJ64" s="42">
        <f t="shared" si="140"/>
        <v>7.5387500000000003</v>
      </c>
      <c r="AK64" s="44">
        <v>0</v>
      </c>
      <c r="AL64" s="42">
        <f t="shared" si="0"/>
        <v>0</v>
      </c>
      <c r="AM64" s="44">
        <v>0</v>
      </c>
      <c r="AN64" s="42">
        <f t="shared" si="1"/>
        <v>0</v>
      </c>
      <c r="AO64" s="44">
        <v>5.5E-2</v>
      </c>
      <c r="AP64" s="42">
        <f t="shared" si="141"/>
        <v>0.5665</v>
      </c>
      <c r="AQ64" s="44">
        <v>0</v>
      </c>
      <c r="AR64" s="42">
        <f t="shared" si="142"/>
        <v>0</v>
      </c>
      <c r="AS64" s="45">
        <v>0</v>
      </c>
      <c r="AT64" s="44">
        <v>0</v>
      </c>
      <c r="AU64" s="42">
        <f t="shared" si="143"/>
        <v>0</v>
      </c>
      <c r="AV64" s="42">
        <f t="shared" si="144"/>
        <v>0.5665</v>
      </c>
      <c r="AW64" s="42">
        <f t="shared" si="2"/>
        <v>8.1052499999999998</v>
      </c>
      <c r="AX64" s="46">
        <f t="shared" si="3"/>
        <v>0.21308252427184474</v>
      </c>
      <c r="AY64" s="6">
        <v>10.3</v>
      </c>
      <c r="AZ64" s="38"/>
      <c r="BA64" s="42">
        <f t="shared" si="145"/>
        <v>0</v>
      </c>
      <c r="BB64" s="42">
        <f t="shared" si="146"/>
        <v>0</v>
      </c>
    </row>
    <row r="65" spans="1:54" ht="15" customHeight="1" x14ac:dyDescent="0.25">
      <c r="A65" s="31">
        <v>66</v>
      </c>
      <c r="B65" s="32"/>
      <c r="C65" s="32"/>
      <c r="D65" s="32"/>
      <c r="E65" s="29" t="s">
        <v>54</v>
      </c>
      <c r="F65" s="29" t="s">
        <v>55</v>
      </c>
      <c r="G65" s="29" t="s">
        <v>56</v>
      </c>
      <c r="H65" s="30" t="s">
        <v>57</v>
      </c>
      <c r="I65" s="29" t="s">
        <v>58</v>
      </c>
      <c r="J65" s="29" t="s">
        <v>68</v>
      </c>
      <c r="K65" s="31" t="s">
        <v>60</v>
      </c>
      <c r="L65" s="32" t="s">
        <v>61</v>
      </c>
      <c r="M65" s="29" t="s">
        <v>73</v>
      </c>
      <c r="N65" s="29" t="s">
        <v>152</v>
      </c>
      <c r="O65" s="29"/>
      <c r="P65" s="33" t="s">
        <v>157</v>
      </c>
      <c r="Q65" s="29"/>
      <c r="R65" s="29"/>
      <c r="S65" s="29" t="s">
        <v>65</v>
      </c>
      <c r="T65" s="34">
        <v>5.61</v>
      </c>
      <c r="U65" s="35">
        <v>5.78</v>
      </c>
      <c r="V65" s="29" t="s">
        <v>66</v>
      </c>
      <c r="W65" s="36">
        <v>30</v>
      </c>
      <c r="X65" s="36">
        <v>25</v>
      </c>
      <c r="Y65" s="36">
        <v>44</v>
      </c>
      <c r="Z65" s="37">
        <v>8.3699999999999992</v>
      </c>
      <c r="AA65" s="38">
        <v>4</v>
      </c>
      <c r="AB65" s="39">
        <f t="shared" si="136"/>
        <v>3.3000000000000002E-2</v>
      </c>
      <c r="AC65" s="37">
        <v>56</v>
      </c>
      <c r="AD65" s="40">
        <f t="shared" si="137"/>
        <v>6787.878787878788</v>
      </c>
      <c r="AE65" s="41">
        <v>3500</v>
      </c>
      <c r="AF65" s="42">
        <f t="shared" si="138"/>
        <v>0.515625</v>
      </c>
      <c r="AG65" s="29" t="s">
        <v>67</v>
      </c>
      <c r="AH65" s="43">
        <v>0.41399999999999998</v>
      </c>
      <c r="AI65" s="42">
        <f t="shared" si="139"/>
        <v>2.3929200000000002</v>
      </c>
      <c r="AJ65" s="42">
        <f t="shared" si="140"/>
        <v>8.6885450000000013</v>
      </c>
      <c r="AK65" s="44">
        <v>0</v>
      </c>
      <c r="AL65" s="42">
        <f t="shared" si="0"/>
        <v>0</v>
      </c>
      <c r="AM65" s="44">
        <v>0</v>
      </c>
      <c r="AN65" s="42">
        <f t="shared" si="1"/>
        <v>0</v>
      </c>
      <c r="AO65" s="44">
        <v>5.5E-2</v>
      </c>
      <c r="AP65" s="42">
        <f t="shared" si="141"/>
        <v>0.66</v>
      </c>
      <c r="AQ65" s="44">
        <v>0</v>
      </c>
      <c r="AR65" s="42">
        <f t="shared" si="142"/>
        <v>0</v>
      </c>
      <c r="AS65" s="45">
        <v>0</v>
      </c>
      <c r="AT65" s="44">
        <v>0</v>
      </c>
      <c r="AU65" s="42">
        <f t="shared" si="143"/>
        <v>0</v>
      </c>
      <c r="AV65" s="42">
        <f t="shared" si="144"/>
        <v>0.66</v>
      </c>
      <c r="AW65" s="42">
        <f t="shared" si="2"/>
        <v>9.3485450000000014</v>
      </c>
      <c r="AX65" s="46">
        <f t="shared" si="3"/>
        <v>0.2209545833333332</v>
      </c>
      <c r="AY65" s="6">
        <v>12</v>
      </c>
      <c r="AZ65" s="38"/>
      <c r="BA65" s="42">
        <f t="shared" si="145"/>
        <v>0</v>
      </c>
      <c r="BB65" s="42">
        <f t="shared" si="146"/>
        <v>0</v>
      </c>
    </row>
    <row r="66" spans="1:54" ht="15" customHeight="1" x14ac:dyDescent="0.25">
      <c r="A66" s="31">
        <v>67</v>
      </c>
      <c r="B66" s="32"/>
      <c r="C66" s="32"/>
      <c r="D66" s="32"/>
      <c r="E66" s="29" t="s">
        <v>54</v>
      </c>
      <c r="F66" s="29" t="s">
        <v>55</v>
      </c>
      <c r="G66" s="29" t="s">
        <v>56</v>
      </c>
      <c r="H66" s="30" t="s">
        <v>57</v>
      </c>
      <c r="I66" s="29" t="s">
        <v>121</v>
      </c>
      <c r="J66" s="29" t="s">
        <v>114</v>
      </c>
      <c r="K66" s="31" t="s">
        <v>60</v>
      </c>
      <c r="L66" s="32" t="s">
        <v>61</v>
      </c>
      <c r="M66" s="29" t="s">
        <v>75</v>
      </c>
      <c r="N66" s="29" t="s">
        <v>152</v>
      </c>
      <c r="O66" s="29"/>
      <c r="P66" s="33" t="s">
        <v>158</v>
      </c>
      <c r="Q66" s="32"/>
      <c r="R66" s="32"/>
      <c r="S66" s="29" t="s">
        <v>65</v>
      </c>
      <c r="T66" s="34">
        <v>5.7</v>
      </c>
      <c r="U66" s="35">
        <v>5.88</v>
      </c>
      <c r="V66" s="29" t="s">
        <v>66</v>
      </c>
      <c r="W66" s="48">
        <v>30</v>
      </c>
      <c r="X66" s="48">
        <v>25</v>
      </c>
      <c r="Y66" s="48">
        <v>44</v>
      </c>
      <c r="Z66" s="49">
        <v>8.3699999999999992</v>
      </c>
      <c r="AA66" s="38">
        <v>4</v>
      </c>
      <c r="AB66" s="50">
        <f t="shared" si="136"/>
        <v>3.3000000000000002E-2</v>
      </c>
      <c r="AC66" s="37">
        <v>56</v>
      </c>
      <c r="AD66" s="40">
        <f t="shared" si="137"/>
        <v>6787.878787878788</v>
      </c>
      <c r="AE66" s="41">
        <v>3500</v>
      </c>
      <c r="AF66" s="51">
        <f t="shared" si="138"/>
        <v>0.515625</v>
      </c>
      <c r="AG66" s="32" t="s">
        <v>67</v>
      </c>
      <c r="AH66" s="43">
        <v>0.41399999999999998</v>
      </c>
      <c r="AI66" s="42">
        <f t="shared" si="139"/>
        <v>2.43432</v>
      </c>
      <c r="AJ66" s="42">
        <f t="shared" si="140"/>
        <v>8.8299450000000004</v>
      </c>
      <c r="AK66" s="44">
        <v>0</v>
      </c>
      <c r="AL66" s="51">
        <f t="shared" ref="AL66:AL129" si="147">IF(ISERROR(AY66*AK66),"",AY66*AK66)</f>
        <v>0</v>
      </c>
      <c r="AM66" s="44">
        <v>0</v>
      </c>
      <c r="AN66" s="51">
        <f t="shared" ref="AN66:AN129" si="148">IF(ISERROR(AY66*AM66),"",AY66*AM66)</f>
        <v>0</v>
      </c>
      <c r="AO66" s="44">
        <v>5.5E-2</v>
      </c>
      <c r="AP66" s="42">
        <f t="shared" si="141"/>
        <v>0.66</v>
      </c>
      <c r="AQ66" s="44">
        <v>0</v>
      </c>
      <c r="AR66" s="42">
        <f t="shared" si="142"/>
        <v>0</v>
      </c>
      <c r="AS66" s="45">
        <v>0</v>
      </c>
      <c r="AT66" s="44">
        <v>0</v>
      </c>
      <c r="AU66" s="42">
        <f t="shared" si="143"/>
        <v>0</v>
      </c>
      <c r="AV66" s="42">
        <f t="shared" si="144"/>
        <v>0.66</v>
      </c>
      <c r="AW66" s="51">
        <f t="shared" ref="AW66:AW129" si="149">IF(ISERROR(AJ66+AV66),"",AJ66+AV66)</f>
        <v>9.4899450000000005</v>
      </c>
      <c r="AX66" s="52">
        <f t="shared" si="3"/>
        <v>0.20917124999999995</v>
      </c>
      <c r="AY66" s="6">
        <v>12</v>
      </c>
      <c r="AZ66" s="5"/>
      <c r="BA66" s="42">
        <f t="shared" si="145"/>
        <v>0</v>
      </c>
      <c r="BB66" s="42">
        <f t="shared" si="146"/>
        <v>0</v>
      </c>
    </row>
    <row r="67" spans="1:54" ht="15" customHeight="1" x14ac:dyDescent="0.25">
      <c r="A67" s="31">
        <v>68</v>
      </c>
      <c r="B67" s="32"/>
      <c r="C67" s="32"/>
      <c r="D67" s="32"/>
      <c r="E67" s="29" t="s">
        <v>54</v>
      </c>
      <c r="F67" s="29" t="s">
        <v>55</v>
      </c>
      <c r="G67" s="29" t="s">
        <v>56</v>
      </c>
      <c r="H67" s="30" t="s">
        <v>57</v>
      </c>
      <c r="I67" s="29" t="s">
        <v>58</v>
      </c>
      <c r="J67" s="29" t="s">
        <v>68</v>
      </c>
      <c r="K67" s="31" t="s">
        <v>60</v>
      </c>
      <c r="L67" s="32" t="s">
        <v>159</v>
      </c>
      <c r="M67" s="29" t="s">
        <v>62</v>
      </c>
      <c r="N67" s="29" t="s">
        <v>160</v>
      </c>
      <c r="O67" s="29"/>
      <c r="P67" s="33" t="s">
        <v>161</v>
      </c>
      <c r="Q67" s="29"/>
      <c r="R67" s="29"/>
      <c r="S67" s="29" t="s">
        <v>65</v>
      </c>
      <c r="T67" s="34">
        <v>3.57</v>
      </c>
      <c r="U67" s="35">
        <v>3.68</v>
      </c>
      <c r="V67" s="29" t="s">
        <v>66</v>
      </c>
      <c r="W67" s="36">
        <v>30</v>
      </c>
      <c r="X67" s="36">
        <v>25</v>
      </c>
      <c r="Y67" s="36">
        <v>32</v>
      </c>
      <c r="Z67" s="37">
        <v>4.3600000000000003</v>
      </c>
      <c r="AA67" s="38">
        <v>4</v>
      </c>
      <c r="AB67" s="39">
        <f>IF(W67="","",W67*X67*Y67/1000000)</f>
        <v>2.4E-2</v>
      </c>
      <c r="AC67" s="37">
        <v>56</v>
      </c>
      <c r="AD67" s="40">
        <f>IF(AA67="","",AC67/AB67*AA67)</f>
        <v>9333.3333333333339</v>
      </c>
      <c r="AE67" s="41">
        <v>3500</v>
      </c>
      <c r="AF67" s="42">
        <f>IF(ISERROR(AE67/AD67),"",AE67/AD67)</f>
        <v>0.375</v>
      </c>
      <c r="AG67" s="29" t="s">
        <v>67</v>
      </c>
      <c r="AH67" s="43">
        <v>0.41399999999999998</v>
      </c>
      <c r="AI67" s="42">
        <f>IF(ISERROR(U67*AH67),"",U67*AH67)</f>
        <v>1.52352</v>
      </c>
      <c r="AJ67" s="42">
        <f>IF(ISERROR(U67+AF67+AI67),"",U67+AF67+AI67)</f>
        <v>5.5785199999999993</v>
      </c>
      <c r="AK67" s="44">
        <v>0</v>
      </c>
      <c r="AL67" s="42">
        <f t="shared" si="147"/>
        <v>0</v>
      </c>
      <c r="AM67" s="44">
        <v>0</v>
      </c>
      <c r="AN67" s="42">
        <f t="shared" si="148"/>
        <v>0</v>
      </c>
      <c r="AO67" s="44">
        <v>5.5E-2</v>
      </c>
      <c r="AP67" s="42">
        <f>IF(ISERROR(AY67*AO67),"",AY67*AO67)</f>
        <v>0.41525000000000001</v>
      </c>
      <c r="AQ67" s="44">
        <v>0</v>
      </c>
      <c r="AR67" s="42">
        <f>IF(ISERROR(U67*AQ67),"",U67*AQ67)</f>
        <v>0</v>
      </c>
      <c r="AS67" s="45">
        <v>0</v>
      </c>
      <c r="AT67" s="44">
        <v>0</v>
      </c>
      <c r="AU67" s="42">
        <f>IF(ISERROR(AY67*AT67),"",AY67*AT67)</f>
        <v>0</v>
      </c>
      <c r="AV67" s="42">
        <f>IF(ISERROR(AL67+AN67+AP67+AR67+AU67),"",AL67+AN67+AP67+AR67+AU67)</f>
        <v>0.41525000000000001</v>
      </c>
      <c r="AW67" s="42">
        <f t="shared" si="149"/>
        <v>5.9937699999999996</v>
      </c>
      <c r="AX67" s="46">
        <f t="shared" si="3"/>
        <v>0.20612317880794706</v>
      </c>
      <c r="AY67" s="6">
        <v>7.55</v>
      </c>
      <c r="AZ67" s="38"/>
      <c r="BA67" s="42">
        <f>IF(ISERROR(AW67*AZ67),"",AW67*AZ67)</f>
        <v>0</v>
      </c>
      <c r="BB67" s="42">
        <f>IF(ISERROR(AY67*AZ67),"",AY67*AZ67)</f>
        <v>0</v>
      </c>
    </row>
    <row r="68" spans="1:54" ht="15" customHeight="1" x14ac:dyDescent="0.25">
      <c r="A68" s="31">
        <v>69</v>
      </c>
      <c r="B68" s="32"/>
      <c r="C68" s="32"/>
      <c r="D68" s="32"/>
      <c r="E68" s="29" t="s">
        <v>54</v>
      </c>
      <c r="F68" s="29" t="s">
        <v>55</v>
      </c>
      <c r="G68" s="29" t="s">
        <v>56</v>
      </c>
      <c r="H68" s="30" t="s">
        <v>57</v>
      </c>
      <c r="I68" s="29" t="s">
        <v>58</v>
      </c>
      <c r="J68" s="29" t="s">
        <v>68</v>
      </c>
      <c r="K68" s="31" t="s">
        <v>60</v>
      </c>
      <c r="L68" s="32" t="s">
        <v>61</v>
      </c>
      <c r="M68" s="29" t="s">
        <v>69</v>
      </c>
      <c r="N68" s="29" t="s">
        <v>160</v>
      </c>
      <c r="O68" s="29"/>
      <c r="P68" s="33" t="s">
        <v>162</v>
      </c>
      <c r="Q68" s="29"/>
      <c r="R68" s="29"/>
      <c r="S68" s="29" t="s">
        <v>65</v>
      </c>
      <c r="T68" s="34">
        <v>4.37</v>
      </c>
      <c r="U68" s="35">
        <v>4.5</v>
      </c>
      <c r="V68" s="29" t="s">
        <v>66</v>
      </c>
      <c r="W68" s="36">
        <v>30</v>
      </c>
      <c r="X68" s="36">
        <v>25</v>
      </c>
      <c r="Y68" s="36">
        <v>36</v>
      </c>
      <c r="Z68" s="37">
        <v>6.17</v>
      </c>
      <c r="AA68" s="38">
        <v>4</v>
      </c>
      <c r="AB68" s="39">
        <f t="shared" ref="AB68:AB71" si="150">IF(W68="","",W68*X68*Y68/1000000)</f>
        <v>2.7E-2</v>
      </c>
      <c r="AC68" s="37">
        <v>56</v>
      </c>
      <c r="AD68" s="40">
        <f t="shared" ref="AD68:AD71" si="151">IF(AA68="","",AC68/AB68*AA68)</f>
        <v>8296.2962962962956</v>
      </c>
      <c r="AE68" s="41">
        <v>3500</v>
      </c>
      <c r="AF68" s="42">
        <f t="shared" ref="AF68:AF71" si="152">IF(ISERROR(AE68/AD68),"",AE68/AD68)</f>
        <v>0.42187500000000006</v>
      </c>
      <c r="AG68" s="29" t="s">
        <v>67</v>
      </c>
      <c r="AH68" s="43">
        <v>0.41399999999999998</v>
      </c>
      <c r="AI68" s="42">
        <f t="shared" ref="AI68:AI71" si="153">IF(ISERROR(U68*AH68),"",U68*AH68)</f>
        <v>1.863</v>
      </c>
      <c r="AJ68" s="42">
        <f t="shared" ref="AJ68:AJ71" si="154">IF(ISERROR(U68+AF68+AI68),"",U68+AF68+AI68)</f>
        <v>6.7848749999999995</v>
      </c>
      <c r="AK68" s="44">
        <v>0</v>
      </c>
      <c r="AL68" s="42">
        <f t="shared" si="147"/>
        <v>0</v>
      </c>
      <c r="AM68" s="44">
        <v>0</v>
      </c>
      <c r="AN68" s="42">
        <f t="shared" si="148"/>
        <v>0</v>
      </c>
      <c r="AO68" s="44">
        <v>5.5E-2</v>
      </c>
      <c r="AP68" s="42">
        <f t="shared" ref="AP68:AP71" si="155">IF(ISERROR(AY68*AO68),"",AY68*AO68)</f>
        <v>0.50600000000000001</v>
      </c>
      <c r="AQ68" s="44">
        <v>0</v>
      </c>
      <c r="AR68" s="42">
        <f t="shared" ref="AR68:AR71" si="156">IF(ISERROR(U68*AQ68),"",U68*AQ68)</f>
        <v>0</v>
      </c>
      <c r="AS68" s="45">
        <v>0</v>
      </c>
      <c r="AT68" s="44">
        <v>0</v>
      </c>
      <c r="AU68" s="42">
        <f t="shared" ref="AU68:AU71" si="157">IF(ISERROR(AY68*AT68),"",AY68*AT68)</f>
        <v>0</v>
      </c>
      <c r="AV68" s="42">
        <f t="shared" ref="AV68:AV71" si="158">IF(ISERROR(AL68+AN68+AP68+AR68+AU68),"",AL68+AN68+AP68+AR68+AU68)</f>
        <v>0.50600000000000001</v>
      </c>
      <c r="AW68" s="42">
        <f t="shared" si="149"/>
        <v>7.2908749999999998</v>
      </c>
      <c r="AX68" s="46">
        <f t="shared" si="3"/>
        <v>0.2075135869565217</v>
      </c>
      <c r="AY68" s="6">
        <v>9.1999999999999993</v>
      </c>
      <c r="AZ68" s="38"/>
      <c r="BA68" s="42">
        <f t="shared" ref="BA68:BA71" si="159">IF(ISERROR(AW68*AZ68),"",AW68*AZ68)</f>
        <v>0</v>
      </c>
      <c r="BB68" s="42">
        <f t="shared" ref="BB68:BB71" si="160">IF(ISERROR(AY68*AZ68),"",AY68*AZ68)</f>
        <v>0</v>
      </c>
    </row>
    <row r="69" spans="1:54" ht="15" customHeight="1" x14ac:dyDescent="0.25">
      <c r="A69" s="31">
        <v>70</v>
      </c>
      <c r="B69" s="32"/>
      <c r="C69" s="32"/>
      <c r="D69" s="32"/>
      <c r="E69" s="29" t="s">
        <v>54</v>
      </c>
      <c r="F69" s="29" t="s">
        <v>55</v>
      </c>
      <c r="G69" s="29" t="s">
        <v>56</v>
      </c>
      <c r="H69" s="30" t="s">
        <v>57</v>
      </c>
      <c r="I69" s="29" t="s">
        <v>58</v>
      </c>
      <c r="J69" s="29" t="s">
        <v>68</v>
      </c>
      <c r="K69" s="31" t="s">
        <v>60</v>
      </c>
      <c r="L69" s="32" t="s">
        <v>61</v>
      </c>
      <c r="M69" s="29" t="s">
        <v>71</v>
      </c>
      <c r="N69" s="29" t="s">
        <v>160</v>
      </c>
      <c r="O69" s="29"/>
      <c r="P69" s="33" t="s">
        <v>163</v>
      </c>
      <c r="Q69" s="29"/>
      <c r="R69" s="29"/>
      <c r="S69" s="29" t="s">
        <v>65</v>
      </c>
      <c r="T69" s="34">
        <v>4.8499999999999996</v>
      </c>
      <c r="U69" s="35">
        <v>5</v>
      </c>
      <c r="V69" s="29" t="s">
        <v>66</v>
      </c>
      <c r="W69" s="36">
        <v>30</v>
      </c>
      <c r="X69" s="36">
        <v>25</v>
      </c>
      <c r="Y69" s="36">
        <v>40</v>
      </c>
      <c r="Z69" s="37">
        <v>7.04</v>
      </c>
      <c r="AA69" s="38">
        <v>4</v>
      </c>
      <c r="AB69" s="39">
        <f t="shared" si="150"/>
        <v>0.03</v>
      </c>
      <c r="AC69" s="37">
        <v>56</v>
      </c>
      <c r="AD69" s="40">
        <f t="shared" si="151"/>
        <v>7466.666666666667</v>
      </c>
      <c r="AE69" s="41">
        <v>3500</v>
      </c>
      <c r="AF69" s="42">
        <f t="shared" si="152"/>
        <v>0.46875</v>
      </c>
      <c r="AG69" s="29" t="s">
        <v>67</v>
      </c>
      <c r="AH69" s="43">
        <v>0.41399999999999998</v>
      </c>
      <c r="AI69" s="42">
        <f t="shared" si="153"/>
        <v>2.0699999999999998</v>
      </c>
      <c r="AJ69" s="42">
        <f t="shared" si="154"/>
        <v>7.5387500000000003</v>
      </c>
      <c r="AK69" s="44">
        <v>0</v>
      </c>
      <c r="AL69" s="42">
        <f t="shared" si="147"/>
        <v>0</v>
      </c>
      <c r="AM69" s="44">
        <v>0</v>
      </c>
      <c r="AN69" s="42">
        <f t="shared" si="148"/>
        <v>0</v>
      </c>
      <c r="AO69" s="44">
        <v>5.5E-2</v>
      </c>
      <c r="AP69" s="42">
        <f t="shared" si="155"/>
        <v>0.5665</v>
      </c>
      <c r="AQ69" s="44">
        <v>0</v>
      </c>
      <c r="AR69" s="42">
        <f t="shared" si="156"/>
        <v>0</v>
      </c>
      <c r="AS69" s="45">
        <v>0</v>
      </c>
      <c r="AT69" s="44">
        <v>0</v>
      </c>
      <c r="AU69" s="42">
        <f t="shared" si="157"/>
        <v>0</v>
      </c>
      <c r="AV69" s="42">
        <f t="shared" si="158"/>
        <v>0.5665</v>
      </c>
      <c r="AW69" s="42">
        <f t="shared" si="149"/>
        <v>8.1052499999999998</v>
      </c>
      <c r="AX69" s="46">
        <f t="shared" si="3"/>
        <v>0.21308252427184474</v>
      </c>
      <c r="AY69" s="6">
        <v>10.3</v>
      </c>
      <c r="AZ69" s="38"/>
      <c r="BA69" s="42">
        <f t="shared" si="159"/>
        <v>0</v>
      </c>
      <c r="BB69" s="42">
        <f t="shared" si="160"/>
        <v>0</v>
      </c>
    </row>
    <row r="70" spans="1:54" ht="15" customHeight="1" x14ac:dyDescent="0.25">
      <c r="A70" s="31">
        <v>71</v>
      </c>
      <c r="B70" s="32"/>
      <c r="C70" s="32"/>
      <c r="D70" s="32"/>
      <c r="E70" s="29" t="s">
        <v>54</v>
      </c>
      <c r="F70" s="29" t="s">
        <v>55</v>
      </c>
      <c r="G70" s="29" t="s">
        <v>56</v>
      </c>
      <c r="H70" s="30" t="s">
        <v>57</v>
      </c>
      <c r="I70" s="29" t="s">
        <v>58</v>
      </c>
      <c r="J70" s="29" t="s">
        <v>68</v>
      </c>
      <c r="K70" s="31" t="s">
        <v>60</v>
      </c>
      <c r="L70" s="32" t="s">
        <v>159</v>
      </c>
      <c r="M70" s="29" t="s">
        <v>73</v>
      </c>
      <c r="N70" s="29" t="s">
        <v>160</v>
      </c>
      <c r="O70" s="29"/>
      <c r="P70" s="33" t="s">
        <v>164</v>
      </c>
      <c r="Q70" s="29"/>
      <c r="R70" s="29"/>
      <c r="S70" s="29" t="s">
        <v>65</v>
      </c>
      <c r="T70" s="34">
        <v>5.61</v>
      </c>
      <c r="U70" s="35">
        <v>5.78</v>
      </c>
      <c r="V70" s="29" t="s">
        <v>66</v>
      </c>
      <c r="W70" s="36">
        <v>30</v>
      </c>
      <c r="X70" s="36">
        <v>25</v>
      </c>
      <c r="Y70" s="36">
        <v>44</v>
      </c>
      <c r="Z70" s="37">
        <v>8.3699999999999992</v>
      </c>
      <c r="AA70" s="38">
        <v>4</v>
      </c>
      <c r="AB70" s="39">
        <f t="shared" si="150"/>
        <v>3.3000000000000002E-2</v>
      </c>
      <c r="AC70" s="37">
        <v>56</v>
      </c>
      <c r="AD70" s="40">
        <f t="shared" si="151"/>
        <v>6787.878787878788</v>
      </c>
      <c r="AE70" s="41">
        <v>3500</v>
      </c>
      <c r="AF70" s="42">
        <f t="shared" si="152"/>
        <v>0.515625</v>
      </c>
      <c r="AG70" s="29" t="s">
        <v>67</v>
      </c>
      <c r="AH70" s="43">
        <v>0.41399999999999998</v>
      </c>
      <c r="AI70" s="42">
        <f t="shared" si="153"/>
        <v>2.3929200000000002</v>
      </c>
      <c r="AJ70" s="42">
        <f t="shared" si="154"/>
        <v>8.6885450000000013</v>
      </c>
      <c r="AK70" s="44">
        <v>0</v>
      </c>
      <c r="AL70" s="42">
        <f t="shared" si="147"/>
        <v>0</v>
      </c>
      <c r="AM70" s="44">
        <v>0</v>
      </c>
      <c r="AN70" s="42">
        <f t="shared" si="148"/>
        <v>0</v>
      </c>
      <c r="AO70" s="44">
        <v>5.5E-2</v>
      </c>
      <c r="AP70" s="42">
        <f t="shared" si="155"/>
        <v>0.66</v>
      </c>
      <c r="AQ70" s="44">
        <v>0</v>
      </c>
      <c r="AR70" s="42">
        <f t="shared" si="156"/>
        <v>0</v>
      </c>
      <c r="AS70" s="45">
        <v>0</v>
      </c>
      <c r="AT70" s="44">
        <v>0</v>
      </c>
      <c r="AU70" s="42">
        <f t="shared" si="157"/>
        <v>0</v>
      </c>
      <c r="AV70" s="42">
        <f t="shared" si="158"/>
        <v>0.66</v>
      </c>
      <c r="AW70" s="42">
        <f t="shared" si="149"/>
        <v>9.3485450000000014</v>
      </c>
      <c r="AX70" s="46">
        <f t="shared" si="3"/>
        <v>0.2209545833333332</v>
      </c>
      <c r="AY70" s="6">
        <v>12</v>
      </c>
      <c r="AZ70" s="38"/>
      <c r="BA70" s="42">
        <f t="shared" si="159"/>
        <v>0</v>
      </c>
      <c r="BB70" s="42">
        <f t="shared" si="160"/>
        <v>0</v>
      </c>
    </row>
    <row r="71" spans="1:54" ht="15" customHeight="1" x14ac:dyDescent="0.25">
      <c r="A71" s="31">
        <v>72</v>
      </c>
      <c r="B71" s="32"/>
      <c r="C71" s="32"/>
      <c r="D71" s="32"/>
      <c r="E71" s="29" t="s">
        <v>54</v>
      </c>
      <c r="F71" s="29" t="s">
        <v>55</v>
      </c>
      <c r="G71" s="29" t="s">
        <v>56</v>
      </c>
      <c r="H71" s="30" t="s">
        <v>57</v>
      </c>
      <c r="I71" s="29" t="s">
        <v>58</v>
      </c>
      <c r="J71" s="29" t="s">
        <v>68</v>
      </c>
      <c r="K71" s="31" t="s">
        <v>60</v>
      </c>
      <c r="L71" s="32" t="s">
        <v>61</v>
      </c>
      <c r="M71" s="29" t="s">
        <v>75</v>
      </c>
      <c r="N71" s="29" t="s">
        <v>160</v>
      </c>
      <c r="O71" s="29"/>
      <c r="P71" s="33" t="s">
        <v>165</v>
      </c>
      <c r="Q71" s="32"/>
      <c r="R71" s="32"/>
      <c r="S71" s="29" t="s">
        <v>65</v>
      </c>
      <c r="T71" s="34">
        <v>5.7</v>
      </c>
      <c r="U71" s="35">
        <v>5.88</v>
      </c>
      <c r="V71" s="29" t="s">
        <v>66</v>
      </c>
      <c r="W71" s="48">
        <v>30</v>
      </c>
      <c r="X71" s="48">
        <v>25</v>
      </c>
      <c r="Y71" s="48">
        <v>44</v>
      </c>
      <c r="Z71" s="49">
        <v>8.3699999999999992</v>
      </c>
      <c r="AA71" s="38">
        <v>4</v>
      </c>
      <c r="AB71" s="50">
        <f t="shared" si="150"/>
        <v>3.3000000000000002E-2</v>
      </c>
      <c r="AC71" s="37">
        <v>56</v>
      </c>
      <c r="AD71" s="40">
        <f t="shared" si="151"/>
        <v>6787.878787878788</v>
      </c>
      <c r="AE71" s="41">
        <v>3500</v>
      </c>
      <c r="AF71" s="51">
        <f t="shared" si="152"/>
        <v>0.515625</v>
      </c>
      <c r="AG71" s="32" t="s">
        <v>67</v>
      </c>
      <c r="AH71" s="43">
        <v>0.41399999999999998</v>
      </c>
      <c r="AI71" s="42">
        <f t="shared" si="153"/>
        <v>2.43432</v>
      </c>
      <c r="AJ71" s="42">
        <f t="shared" si="154"/>
        <v>8.8299450000000004</v>
      </c>
      <c r="AK71" s="44">
        <v>0</v>
      </c>
      <c r="AL71" s="51">
        <f t="shared" si="147"/>
        <v>0</v>
      </c>
      <c r="AM71" s="44">
        <v>0</v>
      </c>
      <c r="AN71" s="51">
        <f t="shared" si="148"/>
        <v>0</v>
      </c>
      <c r="AO71" s="44">
        <v>5.5E-2</v>
      </c>
      <c r="AP71" s="42">
        <f t="shared" si="155"/>
        <v>0.66</v>
      </c>
      <c r="AQ71" s="44">
        <v>0</v>
      </c>
      <c r="AR71" s="42">
        <f t="shared" si="156"/>
        <v>0</v>
      </c>
      <c r="AS71" s="45">
        <v>0</v>
      </c>
      <c r="AT71" s="44">
        <v>0</v>
      </c>
      <c r="AU71" s="42">
        <f t="shared" si="157"/>
        <v>0</v>
      </c>
      <c r="AV71" s="42">
        <f t="shared" si="158"/>
        <v>0.66</v>
      </c>
      <c r="AW71" s="51">
        <f t="shared" si="149"/>
        <v>9.4899450000000005</v>
      </c>
      <c r="AX71" s="52">
        <f t="shared" si="3"/>
        <v>0.20917124999999995</v>
      </c>
      <c r="AY71" s="6">
        <v>12</v>
      </c>
      <c r="AZ71" s="5"/>
      <c r="BA71" s="42">
        <f t="shared" si="159"/>
        <v>0</v>
      </c>
      <c r="BB71" s="42">
        <f t="shared" si="160"/>
        <v>0</v>
      </c>
    </row>
    <row r="72" spans="1:54" ht="15" customHeight="1" x14ac:dyDescent="0.25">
      <c r="A72" s="31">
        <v>73</v>
      </c>
      <c r="B72" s="32"/>
      <c r="C72" s="32"/>
      <c r="D72" s="32"/>
      <c r="E72" s="29" t="s">
        <v>54</v>
      </c>
      <c r="F72" s="29" t="s">
        <v>55</v>
      </c>
      <c r="G72" s="29" t="s">
        <v>56</v>
      </c>
      <c r="H72" s="30" t="s">
        <v>57</v>
      </c>
      <c r="I72" s="29" t="s">
        <v>58</v>
      </c>
      <c r="J72" s="29" t="s">
        <v>68</v>
      </c>
      <c r="K72" s="31" t="s">
        <v>60</v>
      </c>
      <c r="L72" s="32" t="s">
        <v>61</v>
      </c>
      <c r="M72" s="29" t="s">
        <v>62</v>
      </c>
      <c r="N72" s="29" t="s">
        <v>166</v>
      </c>
      <c r="O72" s="29"/>
      <c r="P72" s="33" t="s">
        <v>167</v>
      </c>
      <c r="Q72" s="29"/>
      <c r="R72" s="29"/>
      <c r="S72" s="29" t="s">
        <v>65</v>
      </c>
      <c r="T72" s="34">
        <v>3.57</v>
      </c>
      <c r="U72" s="35">
        <v>3.68</v>
      </c>
      <c r="V72" s="29" t="s">
        <v>66</v>
      </c>
      <c r="W72" s="36">
        <v>30</v>
      </c>
      <c r="X72" s="36">
        <v>25</v>
      </c>
      <c r="Y72" s="36">
        <v>32</v>
      </c>
      <c r="Z72" s="37">
        <v>4.3600000000000003</v>
      </c>
      <c r="AA72" s="38">
        <v>4</v>
      </c>
      <c r="AB72" s="39">
        <f>IF(W72="","",W72*X72*Y72/1000000)</f>
        <v>2.4E-2</v>
      </c>
      <c r="AC72" s="37">
        <v>56</v>
      </c>
      <c r="AD72" s="40">
        <f>IF(AA72="","",AC72/AB72*AA72)</f>
        <v>9333.3333333333339</v>
      </c>
      <c r="AE72" s="41">
        <v>3500</v>
      </c>
      <c r="AF72" s="42">
        <f>IF(ISERROR(AE72/AD72),"",AE72/AD72)</f>
        <v>0.375</v>
      </c>
      <c r="AG72" s="29" t="s">
        <v>67</v>
      </c>
      <c r="AH72" s="43">
        <v>0.41399999999999998</v>
      </c>
      <c r="AI72" s="42">
        <f>IF(ISERROR(U72*AH72),"",U72*AH72)</f>
        <v>1.52352</v>
      </c>
      <c r="AJ72" s="42">
        <f>IF(ISERROR(U72+AF72+AI72),"",U72+AF72+AI72)</f>
        <v>5.5785199999999993</v>
      </c>
      <c r="AK72" s="44">
        <v>0</v>
      </c>
      <c r="AL72" s="42">
        <f t="shared" si="147"/>
        <v>0</v>
      </c>
      <c r="AM72" s="44">
        <v>0</v>
      </c>
      <c r="AN72" s="42">
        <f t="shared" si="148"/>
        <v>0</v>
      </c>
      <c r="AO72" s="44">
        <v>5.5E-2</v>
      </c>
      <c r="AP72" s="42">
        <f>IF(ISERROR(AY72*AO72),"",AY72*AO72)</f>
        <v>0.41525000000000001</v>
      </c>
      <c r="AQ72" s="44">
        <v>0</v>
      </c>
      <c r="AR72" s="42">
        <f>IF(ISERROR(U72*AQ72),"",U72*AQ72)</f>
        <v>0</v>
      </c>
      <c r="AS72" s="45">
        <v>0</v>
      </c>
      <c r="AT72" s="44">
        <v>0</v>
      </c>
      <c r="AU72" s="42">
        <f>IF(ISERROR(AY72*AT72),"",AY72*AT72)</f>
        <v>0</v>
      </c>
      <c r="AV72" s="42">
        <f>IF(ISERROR(AL72+AN72+AP72+AR72+AU72),"",AL72+AN72+AP72+AR72+AU72)</f>
        <v>0.41525000000000001</v>
      </c>
      <c r="AW72" s="42">
        <f t="shared" si="149"/>
        <v>5.9937699999999996</v>
      </c>
      <c r="AX72" s="46">
        <f t="shared" si="3"/>
        <v>0.20612317880794706</v>
      </c>
      <c r="AY72" s="6">
        <v>7.55</v>
      </c>
      <c r="AZ72" s="38"/>
      <c r="BA72" s="42">
        <f>IF(ISERROR(AW72*AZ72),"",AW72*AZ72)</f>
        <v>0</v>
      </c>
      <c r="BB72" s="42">
        <f>IF(ISERROR(AY72*AZ72),"",AY72*AZ72)</f>
        <v>0</v>
      </c>
    </row>
    <row r="73" spans="1:54" ht="15" customHeight="1" x14ac:dyDescent="0.25">
      <c r="A73" s="31">
        <v>74</v>
      </c>
      <c r="B73" s="32"/>
      <c r="C73" s="32"/>
      <c r="D73" s="32"/>
      <c r="E73" s="29" t="s">
        <v>54</v>
      </c>
      <c r="F73" s="29" t="s">
        <v>55</v>
      </c>
      <c r="G73" s="29" t="s">
        <v>56</v>
      </c>
      <c r="H73" s="30" t="s">
        <v>57</v>
      </c>
      <c r="I73" s="29" t="s">
        <v>121</v>
      </c>
      <c r="J73" s="29" t="s">
        <v>68</v>
      </c>
      <c r="K73" s="31" t="s">
        <v>60</v>
      </c>
      <c r="L73" s="32" t="s">
        <v>61</v>
      </c>
      <c r="M73" s="29" t="s">
        <v>69</v>
      </c>
      <c r="N73" s="29" t="s">
        <v>166</v>
      </c>
      <c r="O73" s="29"/>
      <c r="P73" s="33" t="s">
        <v>168</v>
      </c>
      <c r="Q73" s="29"/>
      <c r="R73" s="29"/>
      <c r="S73" s="29" t="s">
        <v>65</v>
      </c>
      <c r="T73" s="34">
        <v>4.37</v>
      </c>
      <c r="U73" s="35">
        <v>4.5</v>
      </c>
      <c r="V73" s="29" t="s">
        <v>66</v>
      </c>
      <c r="W73" s="36">
        <v>30</v>
      </c>
      <c r="X73" s="36">
        <v>25</v>
      </c>
      <c r="Y73" s="36">
        <v>36</v>
      </c>
      <c r="Z73" s="37">
        <v>6.17</v>
      </c>
      <c r="AA73" s="38">
        <v>4</v>
      </c>
      <c r="AB73" s="39">
        <f t="shared" ref="AB73:AB76" si="161">IF(W73="","",W73*X73*Y73/1000000)</f>
        <v>2.7E-2</v>
      </c>
      <c r="AC73" s="37">
        <v>56</v>
      </c>
      <c r="AD73" s="40">
        <f t="shared" ref="AD73:AD76" si="162">IF(AA73="","",AC73/AB73*AA73)</f>
        <v>8296.2962962962956</v>
      </c>
      <c r="AE73" s="41">
        <v>3500</v>
      </c>
      <c r="AF73" s="42">
        <f t="shared" ref="AF73:AF76" si="163">IF(ISERROR(AE73/AD73),"",AE73/AD73)</f>
        <v>0.42187500000000006</v>
      </c>
      <c r="AG73" s="29" t="s">
        <v>67</v>
      </c>
      <c r="AH73" s="43">
        <v>0.41399999999999998</v>
      </c>
      <c r="AI73" s="42">
        <f t="shared" ref="AI73:AI76" si="164">IF(ISERROR(U73*AH73),"",U73*AH73)</f>
        <v>1.863</v>
      </c>
      <c r="AJ73" s="42">
        <f t="shared" ref="AJ73:AJ76" si="165">IF(ISERROR(U73+AF73+AI73),"",U73+AF73+AI73)</f>
        <v>6.7848749999999995</v>
      </c>
      <c r="AK73" s="44">
        <v>0</v>
      </c>
      <c r="AL73" s="42">
        <f t="shared" si="147"/>
        <v>0</v>
      </c>
      <c r="AM73" s="44">
        <v>0</v>
      </c>
      <c r="AN73" s="42">
        <f t="shared" si="148"/>
        <v>0</v>
      </c>
      <c r="AO73" s="44">
        <v>5.5E-2</v>
      </c>
      <c r="AP73" s="42">
        <f t="shared" ref="AP73:AP76" si="166">IF(ISERROR(AY73*AO73),"",AY73*AO73)</f>
        <v>0.50600000000000001</v>
      </c>
      <c r="AQ73" s="44">
        <v>0</v>
      </c>
      <c r="AR73" s="42">
        <f t="shared" ref="AR73:AR76" si="167">IF(ISERROR(U73*AQ73),"",U73*AQ73)</f>
        <v>0</v>
      </c>
      <c r="AS73" s="45">
        <v>0</v>
      </c>
      <c r="AT73" s="44">
        <v>0</v>
      </c>
      <c r="AU73" s="42">
        <f t="shared" ref="AU73:AU76" si="168">IF(ISERROR(AY73*AT73),"",AY73*AT73)</f>
        <v>0</v>
      </c>
      <c r="AV73" s="42">
        <f t="shared" ref="AV73:AV76" si="169">IF(ISERROR(AL73+AN73+AP73+AR73+AU73),"",AL73+AN73+AP73+AR73+AU73)</f>
        <v>0.50600000000000001</v>
      </c>
      <c r="AW73" s="42">
        <f t="shared" si="149"/>
        <v>7.2908749999999998</v>
      </c>
      <c r="AX73" s="46">
        <f t="shared" si="3"/>
        <v>0.2075135869565217</v>
      </c>
      <c r="AY73" s="6">
        <v>9.1999999999999993</v>
      </c>
      <c r="AZ73" s="38"/>
      <c r="BA73" s="42">
        <f t="shared" ref="BA73:BA76" si="170">IF(ISERROR(AW73*AZ73),"",AW73*AZ73)</f>
        <v>0</v>
      </c>
      <c r="BB73" s="42">
        <f t="shared" ref="BB73:BB76" si="171">IF(ISERROR(AY73*AZ73),"",AY73*AZ73)</f>
        <v>0</v>
      </c>
    </row>
    <row r="74" spans="1:54" ht="15" customHeight="1" x14ac:dyDescent="0.25">
      <c r="A74" s="31">
        <v>75</v>
      </c>
      <c r="B74" s="32"/>
      <c r="C74" s="32"/>
      <c r="D74" s="32"/>
      <c r="E74" s="29" t="s">
        <v>54</v>
      </c>
      <c r="F74" s="29" t="s">
        <v>55</v>
      </c>
      <c r="G74" s="29" t="s">
        <v>56</v>
      </c>
      <c r="H74" s="30" t="s">
        <v>169</v>
      </c>
      <c r="I74" s="29" t="s">
        <v>58</v>
      </c>
      <c r="J74" s="29" t="s">
        <v>68</v>
      </c>
      <c r="K74" s="31" t="s">
        <v>60</v>
      </c>
      <c r="L74" s="32" t="s">
        <v>61</v>
      </c>
      <c r="M74" s="29" t="s">
        <v>71</v>
      </c>
      <c r="N74" s="29" t="s">
        <v>166</v>
      </c>
      <c r="O74" s="29"/>
      <c r="P74" s="33" t="s">
        <v>170</v>
      </c>
      <c r="Q74" s="29"/>
      <c r="R74" s="29"/>
      <c r="S74" s="29" t="s">
        <v>65</v>
      </c>
      <c r="T74" s="34">
        <v>4.8499999999999996</v>
      </c>
      <c r="U74" s="35">
        <v>5</v>
      </c>
      <c r="V74" s="29" t="s">
        <v>66</v>
      </c>
      <c r="W74" s="36">
        <v>30</v>
      </c>
      <c r="X74" s="36">
        <v>25</v>
      </c>
      <c r="Y74" s="36">
        <v>40</v>
      </c>
      <c r="Z74" s="37">
        <v>7.04</v>
      </c>
      <c r="AA74" s="38">
        <v>4</v>
      </c>
      <c r="AB74" s="39">
        <f t="shared" si="161"/>
        <v>0.03</v>
      </c>
      <c r="AC74" s="37">
        <v>56</v>
      </c>
      <c r="AD74" s="40">
        <f t="shared" si="162"/>
        <v>7466.666666666667</v>
      </c>
      <c r="AE74" s="41">
        <v>3500</v>
      </c>
      <c r="AF74" s="42">
        <f t="shared" si="163"/>
        <v>0.46875</v>
      </c>
      <c r="AG74" s="29" t="s">
        <v>67</v>
      </c>
      <c r="AH74" s="43">
        <v>0.41399999999999998</v>
      </c>
      <c r="AI74" s="42">
        <f t="shared" si="164"/>
        <v>2.0699999999999998</v>
      </c>
      <c r="AJ74" s="42">
        <f t="shared" si="165"/>
        <v>7.5387500000000003</v>
      </c>
      <c r="AK74" s="44">
        <v>0</v>
      </c>
      <c r="AL74" s="42">
        <f t="shared" si="147"/>
        <v>0</v>
      </c>
      <c r="AM74" s="44">
        <v>0</v>
      </c>
      <c r="AN74" s="42">
        <f t="shared" si="148"/>
        <v>0</v>
      </c>
      <c r="AO74" s="44">
        <v>5.5E-2</v>
      </c>
      <c r="AP74" s="42">
        <f t="shared" si="166"/>
        <v>0.5665</v>
      </c>
      <c r="AQ74" s="44">
        <v>0</v>
      </c>
      <c r="AR74" s="42">
        <f t="shared" si="167"/>
        <v>0</v>
      </c>
      <c r="AS74" s="45">
        <v>0</v>
      </c>
      <c r="AT74" s="44">
        <v>0</v>
      </c>
      <c r="AU74" s="42">
        <f t="shared" si="168"/>
        <v>0</v>
      </c>
      <c r="AV74" s="42">
        <f t="shared" si="169"/>
        <v>0.5665</v>
      </c>
      <c r="AW74" s="42">
        <f t="shared" si="149"/>
        <v>8.1052499999999998</v>
      </c>
      <c r="AX74" s="46">
        <f t="shared" si="3"/>
        <v>0.21308252427184474</v>
      </c>
      <c r="AY74" s="6">
        <v>10.3</v>
      </c>
      <c r="AZ74" s="38"/>
      <c r="BA74" s="42">
        <f t="shared" si="170"/>
        <v>0</v>
      </c>
      <c r="BB74" s="42">
        <f t="shared" si="171"/>
        <v>0</v>
      </c>
    </row>
    <row r="75" spans="1:54" ht="15" customHeight="1" x14ac:dyDescent="0.25">
      <c r="A75" s="31">
        <v>76</v>
      </c>
      <c r="B75" s="32"/>
      <c r="C75" s="32"/>
      <c r="D75" s="32"/>
      <c r="E75" s="29" t="s">
        <v>54</v>
      </c>
      <c r="F75" s="29" t="s">
        <v>55</v>
      </c>
      <c r="G75" s="29" t="s">
        <v>56</v>
      </c>
      <c r="H75" s="30" t="s">
        <v>171</v>
      </c>
      <c r="I75" s="29" t="s">
        <v>85</v>
      </c>
      <c r="J75" s="29" t="s">
        <v>68</v>
      </c>
      <c r="K75" s="31" t="s">
        <v>60</v>
      </c>
      <c r="L75" s="32" t="s">
        <v>61</v>
      </c>
      <c r="M75" s="29" t="s">
        <v>73</v>
      </c>
      <c r="N75" s="29" t="s">
        <v>166</v>
      </c>
      <c r="O75" s="29"/>
      <c r="P75" s="33" t="s">
        <v>172</v>
      </c>
      <c r="Q75" s="29"/>
      <c r="R75" s="29"/>
      <c r="S75" s="29" t="s">
        <v>65</v>
      </c>
      <c r="T75" s="34">
        <v>5.61</v>
      </c>
      <c r="U75" s="35">
        <v>5.78</v>
      </c>
      <c r="V75" s="29" t="s">
        <v>66</v>
      </c>
      <c r="W75" s="36">
        <v>30</v>
      </c>
      <c r="X75" s="36">
        <v>25</v>
      </c>
      <c r="Y75" s="36">
        <v>44</v>
      </c>
      <c r="Z75" s="37">
        <v>8.3699999999999992</v>
      </c>
      <c r="AA75" s="38">
        <v>4</v>
      </c>
      <c r="AB75" s="39">
        <f t="shared" si="161"/>
        <v>3.3000000000000002E-2</v>
      </c>
      <c r="AC75" s="37">
        <v>56</v>
      </c>
      <c r="AD75" s="40">
        <f t="shared" si="162"/>
        <v>6787.878787878788</v>
      </c>
      <c r="AE75" s="41">
        <v>3500</v>
      </c>
      <c r="AF75" s="42">
        <f t="shared" si="163"/>
        <v>0.515625</v>
      </c>
      <c r="AG75" s="29" t="s">
        <v>67</v>
      </c>
      <c r="AH75" s="43">
        <v>0.41399999999999998</v>
      </c>
      <c r="AI75" s="42">
        <f t="shared" si="164"/>
        <v>2.3929200000000002</v>
      </c>
      <c r="AJ75" s="42">
        <f t="shared" si="165"/>
        <v>8.6885450000000013</v>
      </c>
      <c r="AK75" s="44">
        <v>0</v>
      </c>
      <c r="AL75" s="42">
        <f t="shared" si="147"/>
        <v>0</v>
      </c>
      <c r="AM75" s="44">
        <v>0</v>
      </c>
      <c r="AN75" s="42">
        <f t="shared" si="148"/>
        <v>0</v>
      </c>
      <c r="AO75" s="44">
        <v>5.5E-2</v>
      </c>
      <c r="AP75" s="42">
        <f t="shared" si="166"/>
        <v>0.66</v>
      </c>
      <c r="AQ75" s="44">
        <v>0</v>
      </c>
      <c r="AR75" s="42">
        <f t="shared" si="167"/>
        <v>0</v>
      </c>
      <c r="AS75" s="45">
        <v>0</v>
      </c>
      <c r="AT75" s="44">
        <v>0</v>
      </c>
      <c r="AU75" s="42">
        <f t="shared" si="168"/>
        <v>0</v>
      </c>
      <c r="AV75" s="42">
        <f t="shared" si="169"/>
        <v>0.66</v>
      </c>
      <c r="AW75" s="42">
        <f t="shared" si="149"/>
        <v>9.3485450000000014</v>
      </c>
      <c r="AX75" s="46">
        <f t="shared" si="3"/>
        <v>0.2209545833333332</v>
      </c>
      <c r="AY75" s="6">
        <v>12</v>
      </c>
      <c r="AZ75" s="38"/>
      <c r="BA75" s="42">
        <f t="shared" si="170"/>
        <v>0</v>
      </c>
      <c r="BB75" s="42">
        <f t="shared" si="171"/>
        <v>0</v>
      </c>
    </row>
    <row r="76" spans="1:54" ht="15" customHeight="1" x14ac:dyDescent="0.25">
      <c r="A76" s="31">
        <v>77</v>
      </c>
      <c r="B76" s="32"/>
      <c r="C76" s="32"/>
      <c r="D76" s="32"/>
      <c r="E76" s="29" t="s">
        <v>54</v>
      </c>
      <c r="F76" s="29" t="s">
        <v>55</v>
      </c>
      <c r="G76" s="29" t="s">
        <v>56</v>
      </c>
      <c r="H76" s="30" t="s">
        <v>57</v>
      </c>
      <c r="I76" s="29" t="s">
        <v>58</v>
      </c>
      <c r="J76" s="29" t="s">
        <v>68</v>
      </c>
      <c r="K76" s="31" t="s">
        <v>60</v>
      </c>
      <c r="L76" s="32" t="s">
        <v>61</v>
      </c>
      <c r="M76" s="29" t="s">
        <v>75</v>
      </c>
      <c r="N76" s="29" t="s">
        <v>166</v>
      </c>
      <c r="O76" s="29"/>
      <c r="P76" s="33" t="s">
        <v>173</v>
      </c>
      <c r="Q76" s="32"/>
      <c r="R76" s="32"/>
      <c r="S76" s="29" t="s">
        <v>65</v>
      </c>
      <c r="T76" s="34">
        <v>5.7</v>
      </c>
      <c r="U76" s="35">
        <v>5.88</v>
      </c>
      <c r="V76" s="29" t="s">
        <v>66</v>
      </c>
      <c r="W76" s="48">
        <v>30</v>
      </c>
      <c r="X76" s="48">
        <v>25</v>
      </c>
      <c r="Y76" s="48">
        <v>44</v>
      </c>
      <c r="Z76" s="49">
        <v>8.3699999999999992</v>
      </c>
      <c r="AA76" s="38">
        <v>4</v>
      </c>
      <c r="AB76" s="50">
        <f t="shared" si="161"/>
        <v>3.3000000000000002E-2</v>
      </c>
      <c r="AC76" s="37">
        <v>56</v>
      </c>
      <c r="AD76" s="40">
        <f t="shared" si="162"/>
        <v>6787.878787878788</v>
      </c>
      <c r="AE76" s="41">
        <v>3500</v>
      </c>
      <c r="AF76" s="51">
        <f t="shared" si="163"/>
        <v>0.515625</v>
      </c>
      <c r="AG76" s="32" t="s">
        <v>67</v>
      </c>
      <c r="AH76" s="43">
        <v>0.41399999999999998</v>
      </c>
      <c r="AI76" s="42">
        <f t="shared" si="164"/>
        <v>2.43432</v>
      </c>
      <c r="AJ76" s="42">
        <f t="shared" si="165"/>
        <v>8.8299450000000004</v>
      </c>
      <c r="AK76" s="44">
        <v>0</v>
      </c>
      <c r="AL76" s="51">
        <f t="shared" si="147"/>
        <v>0</v>
      </c>
      <c r="AM76" s="44">
        <v>0</v>
      </c>
      <c r="AN76" s="51">
        <f t="shared" si="148"/>
        <v>0</v>
      </c>
      <c r="AO76" s="44">
        <v>5.5E-2</v>
      </c>
      <c r="AP76" s="42">
        <f t="shared" si="166"/>
        <v>0.66</v>
      </c>
      <c r="AQ76" s="44">
        <v>0</v>
      </c>
      <c r="AR76" s="42">
        <f t="shared" si="167"/>
        <v>0</v>
      </c>
      <c r="AS76" s="45">
        <v>0</v>
      </c>
      <c r="AT76" s="44">
        <v>0</v>
      </c>
      <c r="AU76" s="42">
        <f t="shared" si="168"/>
        <v>0</v>
      </c>
      <c r="AV76" s="42">
        <f t="shared" si="169"/>
        <v>0.66</v>
      </c>
      <c r="AW76" s="51">
        <f t="shared" si="149"/>
        <v>9.4899450000000005</v>
      </c>
      <c r="AX76" s="52">
        <f t="shared" si="3"/>
        <v>0.20917124999999995</v>
      </c>
      <c r="AY76" s="6">
        <v>12</v>
      </c>
      <c r="AZ76" s="5"/>
      <c r="BA76" s="42">
        <f t="shared" si="170"/>
        <v>0</v>
      </c>
      <c r="BB76" s="42">
        <f t="shared" si="171"/>
        <v>0</v>
      </c>
    </row>
    <row r="77" spans="1:54" ht="15" customHeight="1" x14ac:dyDescent="0.25">
      <c r="A77" s="31">
        <v>78</v>
      </c>
      <c r="B77" s="32"/>
      <c r="C77" s="32"/>
      <c r="D77" s="32"/>
      <c r="E77" s="29" t="s">
        <v>54</v>
      </c>
      <c r="F77" s="29" t="s">
        <v>55</v>
      </c>
      <c r="G77" s="29" t="s">
        <v>56</v>
      </c>
      <c r="H77" s="30" t="s">
        <v>57</v>
      </c>
      <c r="I77" s="29" t="s">
        <v>58</v>
      </c>
      <c r="J77" s="29" t="s">
        <v>174</v>
      </c>
      <c r="K77" s="31" t="s">
        <v>60</v>
      </c>
      <c r="L77" s="32" t="s">
        <v>61</v>
      </c>
      <c r="M77" s="29" t="s">
        <v>62</v>
      </c>
      <c r="N77" s="29" t="s">
        <v>175</v>
      </c>
      <c r="O77" s="29"/>
      <c r="P77" s="33" t="s">
        <v>176</v>
      </c>
      <c r="Q77" s="29"/>
      <c r="R77" s="29"/>
      <c r="S77" s="29" t="s">
        <v>65</v>
      </c>
      <c r="T77" s="34">
        <v>3.57</v>
      </c>
      <c r="U77" s="35">
        <v>3.68</v>
      </c>
      <c r="V77" s="29" t="s">
        <v>66</v>
      </c>
      <c r="W77" s="36">
        <v>30</v>
      </c>
      <c r="X77" s="36">
        <v>25</v>
      </c>
      <c r="Y77" s="36">
        <v>32</v>
      </c>
      <c r="Z77" s="37">
        <v>4.3600000000000003</v>
      </c>
      <c r="AA77" s="38">
        <v>4</v>
      </c>
      <c r="AB77" s="39">
        <f>IF(W77="","",W77*X77*Y77/1000000)</f>
        <v>2.4E-2</v>
      </c>
      <c r="AC77" s="37">
        <v>56</v>
      </c>
      <c r="AD77" s="40">
        <f>IF(AA77="","",AC77/AB77*AA77)</f>
        <v>9333.3333333333339</v>
      </c>
      <c r="AE77" s="41">
        <v>3500</v>
      </c>
      <c r="AF77" s="42">
        <f>IF(ISERROR(AE77/AD77),"",AE77/AD77)</f>
        <v>0.375</v>
      </c>
      <c r="AG77" s="29" t="s">
        <v>67</v>
      </c>
      <c r="AH77" s="43">
        <v>0.41399999999999998</v>
      </c>
      <c r="AI77" s="42">
        <f>IF(ISERROR(U77*AH77),"",U77*AH77)</f>
        <v>1.52352</v>
      </c>
      <c r="AJ77" s="42">
        <f>IF(ISERROR(U77+AF77+AI77),"",U77+AF77+AI77)</f>
        <v>5.5785199999999993</v>
      </c>
      <c r="AK77" s="44">
        <v>0</v>
      </c>
      <c r="AL77" s="42">
        <f t="shared" si="147"/>
        <v>0</v>
      </c>
      <c r="AM77" s="44">
        <v>0</v>
      </c>
      <c r="AN77" s="42">
        <f t="shared" si="148"/>
        <v>0</v>
      </c>
      <c r="AO77" s="44">
        <v>5.5E-2</v>
      </c>
      <c r="AP77" s="42">
        <f>IF(ISERROR(AY77*AO77),"",AY77*AO77)</f>
        <v>0.41525000000000001</v>
      </c>
      <c r="AQ77" s="44">
        <v>0</v>
      </c>
      <c r="AR77" s="42">
        <f>IF(ISERROR(U77*AQ77),"",U77*AQ77)</f>
        <v>0</v>
      </c>
      <c r="AS77" s="45">
        <v>0</v>
      </c>
      <c r="AT77" s="44">
        <v>0</v>
      </c>
      <c r="AU77" s="42">
        <f>IF(ISERROR(AY77*AT77),"",AY77*AT77)</f>
        <v>0</v>
      </c>
      <c r="AV77" s="42">
        <f>IF(ISERROR(AL77+AN77+AP77+AR77+AU77),"",AL77+AN77+AP77+AR77+AU77)</f>
        <v>0.41525000000000001</v>
      </c>
      <c r="AW77" s="42">
        <f t="shared" si="149"/>
        <v>5.9937699999999996</v>
      </c>
      <c r="AX77" s="46">
        <f t="shared" si="3"/>
        <v>0.20612317880794706</v>
      </c>
      <c r="AY77" s="6">
        <v>7.55</v>
      </c>
      <c r="AZ77" s="38"/>
      <c r="BA77" s="42">
        <f>IF(ISERROR(AW77*AZ77),"",AW77*AZ77)</f>
        <v>0</v>
      </c>
      <c r="BB77" s="42">
        <f>IF(ISERROR(AY77*AZ77),"",AY77*AZ77)</f>
        <v>0</v>
      </c>
    </row>
    <row r="78" spans="1:54" ht="15" customHeight="1" x14ac:dyDescent="0.25">
      <c r="A78" s="31">
        <v>79</v>
      </c>
      <c r="B78" s="32"/>
      <c r="C78" s="32"/>
      <c r="D78" s="32"/>
      <c r="E78" s="29" t="s">
        <v>54</v>
      </c>
      <c r="F78" s="29" t="s">
        <v>55</v>
      </c>
      <c r="G78" s="29" t="s">
        <v>56</v>
      </c>
      <c r="H78" s="30" t="s">
        <v>57</v>
      </c>
      <c r="I78" s="29" t="s">
        <v>58</v>
      </c>
      <c r="J78" s="29" t="s">
        <v>68</v>
      </c>
      <c r="K78" s="31" t="s">
        <v>60</v>
      </c>
      <c r="L78" s="32" t="s">
        <v>61</v>
      </c>
      <c r="M78" s="29" t="s">
        <v>69</v>
      </c>
      <c r="N78" s="29" t="s">
        <v>175</v>
      </c>
      <c r="O78" s="29"/>
      <c r="P78" s="33" t="s">
        <v>177</v>
      </c>
      <c r="Q78" s="29"/>
      <c r="R78" s="29"/>
      <c r="S78" s="29" t="s">
        <v>65</v>
      </c>
      <c r="T78" s="34">
        <v>4.37</v>
      </c>
      <c r="U78" s="35">
        <v>4.5</v>
      </c>
      <c r="V78" s="29" t="s">
        <v>66</v>
      </c>
      <c r="W78" s="36">
        <v>30</v>
      </c>
      <c r="X78" s="36">
        <v>25</v>
      </c>
      <c r="Y78" s="36">
        <v>36</v>
      </c>
      <c r="Z78" s="37">
        <v>6.17</v>
      </c>
      <c r="AA78" s="38">
        <v>4</v>
      </c>
      <c r="AB78" s="39">
        <f t="shared" ref="AB78:AB81" si="172">IF(W78="","",W78*X78*Y78/1000000)</f>
        <v>2.7E-2</v>
      </c>
      <c r="AC78" s="37">
        <v>56</v>
      </c>
      <c r="AD78" s="40">
        <f t="shared" ref="AD78:AD81" si="173">IF(AA78="","",AC78/AB78*AA78)</f>
        <v>8296.2962962962956</v>
      </c>
      <c r="AE78" s="41">
        <v>3500</v>
      </c>
      <c r="AF78" s="42">
        <f t="shared" ref="AF78:AF81" si="174">IF(ISERROR(AE78/AD78),"",AE78/AD78)</f>
        <v>0.42187500000000006</v>
      </c>
      <c r="AG78" s="29" t="s">
        <v>67</v>
      </c>
      <c r="AH78" s="43">
        <v>0.41399999999999998</v>
      </c>
      <c r="AI78" s="42">
        <f t="shared" ref="AI78:AI81" si="175">IF(ISERROR(U78*AH78),"",U78*AH78)</f>
        <v>1.863</v>
      </c>
      <c r="AJ78" s="42">
        <f t="shared" ref="AJ78:AJ81" si="176">IF(ISERROR(U78+AF78+AI78),"",U78+AF78+AI78)</f>
        <v>6.7848749999999995</v>
      </c>
      <c r="AK78" s="44">
        <v>0</v>
      </c>
      <c r="AL78" s="42">
        <f t="shared" si="147"/>
        <v>0</v>
      </c>
      <c r="AM78" s="44">
        <v>0</v>
      </c>
      <c r="AN78" s="42">
        <f t="shared" si="148"/>
        <v>0</v>
      </c>
      <c r="AO78" s="44">
        <v>5.5E-2</v>
      </c>
      <c r="AP78" s="42">
        <f t="shared" ref="AP78:AP81" si="177">IF(ISERROR(AY78*AO78),"",AY78*AO78)</f>
        <v>0.50600000000000001</v>
      </c>
      <c r="AQ78" s="44">
        <v>0</v>
      </c>
      <c r="AR78" s="42">
        <f t="shared" ref="AR78:AR81" si="178">IF(ISERROR(U78*AQ78),"",U78*AQ78)</f>
        <v>0</v>
      </c>
      <c r="AS78" s="45">
        <v>0</v>
      </c>
      <c r="AT78" s="44">
        <v>0</v>
      </c>
      <c r="AU78" s="42">
        <f t="shared" ref="AU78:AU81" si="179">IF(ISERROR(AY78*AT78),"",AY78*AT78)</f>
        <v>0</v>
      </c>
      <c r="AV78" s="42">
        <f t="shared" ref="AV78:AV81" si="180">IF(ISERROR(AL78+AN78+AP78+AR78+AU78),"",AL78+AN78+AP78+AR78+AU78)</f>
        <v>0.50600000000000001</v>
      </c>
      <c r="AW78" s="42">
        <f t="shared" si="149"/>
        <v>7.2908749999999998</v>
      </c>
      <c r="AX78" s="46">
        <f t="shared" si="3"/>
        <v>0.2075135869565217</v>
      </c>
      <c r="AY78" s="6">
        <v>9.1999999999999993</v>
      </c>
      <c r="AZ78" s="38"/>
      <c r="BA78" s="42">
        <f t="shared" ref="BA78:BA81" si="181">IF(ISERROR(AW78*AZ78),"",AW78*AZ78)</f>
        <v>0</v>
      </c>
      <c r="BB78" s="42">
        <f t="shared" ref="BB78:BB81" si="182">IF(ISERROR(AY78*AZ78),"",AY78*AZ78)</f>
        <v>0</v>
      </c>
    </row>
    <row r="79" spans="1:54" ht="15" customHeight="1" x14ac:dyDescent="0.25">
      <c r="A79" s="31">
        <v>80</v>
      </c>
      <c r="B79" s="32"/>
      <c r="C79" s="32"/>
      <c r="D79" s="32"/>
      <c r="E79" s="29" t="s">
        <v>54</v>
      </c>
      <c r="F79" s="29" t="s">
        <v>55</v>
      </c>
      <c r="G79" s="29" t="s">
        <v>56</v>
      </c>
      <c r="H79" s="30" t="s">
        <v>57</v>
      </c>
      <c r="I79" s="29" t="s">
        <v>58</v>
      </c>
      <c r="J79" s="29" t="s">
        <v>68</v>
      </c>
      <c r="K79" s="31" t="s">
        <v>60</v>
      </c>
      <c r="L79" s="32" t="s">
        <v>61</v>
      </c>
      <c r="M79" s="29" t="s">
        <v>71</v>
      </c>
      <c r="N79" s="29" t="s">
        <v>175</v>
      </c>
      <c r="O79" s="29"/>
      <c r="P79" s="33" t="s">
        <v>178</v>
      </c>
      <c r="Q79" s="29"/>
      <c r="R79" s="29"/>
      <c r="S79" s="29" t="s">
        <v>65</v>
      </c>
      <c r="T79" s="34">
        <v>4.8499999999999996</v>
      </c>
      <c r="U79" s="35">
        <v>5</v>
      </c>
      <c r="V79" s="29" t="s">
        <v>66</v>
      </c>
      <c r="W79" s="36">
        <v>30</v>
      </c>
      <c r="X79" s="36">
        <v>25</v>
      </c>
      <c r="Y79" s="36">
        <v>40</v>
      </c>
      <c r="Z79" s="37">
        <v>7.04</v>
      </c>
      <c r="AA79" s="38">
        <v>4</v>
      </c>
      <c r="AB79" s="39">
        <f t="shared" si="172"/>
        <v>0.03</v>
      </c>
      <c r="AC79" s="37">
        <v>56</v>
      </c>
      <c r="AD79" s="40">
        <f t="shared" si="173"/>
        <v>7466.666666666667</v>
      </c>
      <c r="AE79" s="41">
        <v>3500</v>
      </c>
      <c r="AF79" s="42">
        <f t="shared" si="174"/>
        <v>0.46875</v>
      </c>
      <c r="AG79" s="29" t="s">
        <v>67</v>
      </c>
      <c r="AH79" s="43">
        <v>0.41399999999999998</v>
      </c>
      <c r="AI79" s="42">
        <f t="shared" si="175"/>
        <v>2.0699999999999998</v>
      </c>
      <c r="AJ79" s="42">
        <f t="shared" si="176"/>
        <v>7.5387500000000003</v>
      </c>
      <c r="AK79" s="44">
        <v>0</v>
      </c>
      <c r="AL79" s="42">
        <f t="shared" si="147"/>
        <v>0</v>
      </c>
      <c r="AM79" s="44">
        <v>0</v>
      </c>
      <c r="AN79" s="42">
        <f t="shared" si="148"/>
        <v>0</v>
      </c>
      <c r="AO79" s="44">
        <v>5.5E-2</v>
      </c>
      <c r="AP79" s="42">
        <f t="shared" si="177"/>
        <v>0.5665</v>
      </c>
      <c r="AQ79" s="44">
        <v>0</v>
      </c>
      <c r="AR79" s="42">
        <f t="shared" si="178"/>
        <v>0</v>
      </c>
      <c r="AS79" s="45">
        <v>0</v>
      </c>
      <c r="AT79" s="44">
        <v>0</v>
      </c>
      <c r="AU79" s="42">
        <f t="shared" si="179"/>
        <v>0</v>
      </c>
      <c r="AV79" s="42">
        <f t="shared" si="180"/>
        <v>0.5665</v>
      </c>
      <c r="AW79" s="42">
        <f t="shared" si="149"/>
        <v>8.1052499999999998</v>
      </c>
      <c r="AX79" s="46">
        <f t="shared" si="3"/>
        <v>0.21308252427184474</v>
      </c>
      <c r="AY79" s="6">
        <v>10.3</v>
      </c>
      <c r="AZ79" s="38"/>
      <c r="BA79" s="42">
        <f t="shared" si="181"/>
        <v>0</v>
      </c>
      <c r="BB79" s="42">
        <f t="shared" si="182"/>
        <v>0</v>
      </c>
    </row>
    <row r="80" spans="1:54" ht="15" customHeight="1" x14ac:dyDescent="0.25">
      <c r="A80" s="31">
        <v>81</v>
      </c>
      <c r="B80" s="32"/>
      <c r="C80" s="32"/>
      <c r="D80" s="32"/>
      <c r="E80" s="29" t="s">
        <v>54</v>
      </c>
      <c r="F80" s="29" t="s">
        <v>55</v>
      </c>
      <c r="G80" s="29" t="s">
        <v>56</v>
      </c>
      <c r="H80" s="30" t="s">
        <v>57</v>
      </c>
      <c r="I80" s="29" t="s">
        <v>58</v>
      </c>
      <c r="J80" s="29" t="s">
        <v>68</v>
      </c>
      <c r="K80" s="31" t="s">
        <v>60</v>
      </c>
      <c r="L80" s="32" t="s">
        <v>61</v>
      </c>
      <c r="M80" s="29" t="s">
        <v>73</v>
      </c>
      <c r="N80" s="29" t="s">
        <v>175</v>
      </c>
      <c r="O80" s="29"/>
      <c r="P80" s="33" t="s">
        <v>179</v>
      </c>
      <c r="Q80" s="29"/>
      <c r="R80" s="29"/>
      <c r="S80" s="29" t="s">
        <v>65</v>
      </c>
      <c r="T80" s="34">
        <v>5.61</v>
      </c>
      <c r="U80" s="35">
        <v>5.78</v>
      </c>
      <c r="V80" s="29" t="s">
        <v>66</v>
      </c>
      <c r="W80" s="36">
        <v>30</v>
      </c>
      <c r="X80" s="36">
        <v>25</v>
      </c>
      <c r="Y80" s="36">
        <v>44</v>
      </c>
      <c r="Z80" s="37">
        <v>8.3699999999999992</v>
      </c>
      <c r="AA80" s="38">
        <v>4</v>
      </c>
      <c r="AB80" s="39">
        <f t="shared" si="172"/>
        <v>3.3000000000000002E-2</v>
      </c>
      <c r="AC80" s="37">
        <v>56</v>
      </c>
      <c r="AD80" s="40">
        <f t="shared" si="173"/>
        <v>6787.878787878788</v>
      </c>
      <c r="AE80" s="41">
        <v>3500</v>
      </c>
      <c r="AF80" s="42">
        <f t="shared" si="174"/>
        <v>0.515625</v>
      </c>
      <c r="AG80" s="29" t="s">
        <v>67</v>
      </c>
      <c r="AH80" s="43">
        <v>0.41399999999999998</v>
      </c>
      <c r="AI80" s="42">
        <f t="shared" si="175"/>
        <v>2.3929200000000002</v>
      </c>
      <c r="AJ80" s="42">
        <f t="shared" si="176"/>
        <v>8.6885450000000013</v>
      </c>
      <c r="AK80" s="44">
        <v>0</v>
      </c>
      <c r="AL80" s="42">
        <f t="shared" si="147"/>
        <v>0</v>
      </c>
      <c r="AM80" s="44">
        <v>0</v>
      </c>
      <c r="AN80" s="42">
        <f t="shared" si="148"/>
        <v>0</v>
      </c>
      <c r="AO80" s="44">
        <v>5.5E-2</v>
      </c>
      <c r="AP80" s="42">
        <f t="shared" si="177"/>
        <v>0.66</v>
      </c>
      <c r="AQ80" s="44">
        <v>0</v>
      </c>
      <c r="AR80" s="42">
        <f t="shared" si="178"/>
        <v>0</v>
      </c>
      <c r="AS80" s="45">
        <v>0</v>
      </c>
      <c r="AT80" s="44">
        <v>0</v>
      </c>
      <c r="AU80" s="42">
        <f t="shared" si="179"/>
        <v>0</v>
      </c>
      <c r="AV80" s="42">
        <f t="shared" si="180"/>
        <v>0.66</v>
      </c>
      <c r="AW80" s="42">
        <f t="shared" si="149"/>
        <v>9.3485450000000014</v>
      </c>
      <c r="AX80" s="46">
        <f t="shared" si="3"/>
        <v>0.2209545833333332</v>
      </c>
      <c r="AY80" s="6">
        <v>12</v>
      </c>
      <c r="AZ80" s="38"/>
      <c r="BA80" s="42">
        <f t="shared" si="181"/>
        <v>0</v>
      </c>
      <c r="BB80" s="42">
        <f t="shared" si="182"/>
        <v>0</v>
      </c>
    </row>
    <row r="81" spans="1:54" ht="15" customHeight="1" x14ac:dyDescent="0.25">
      <c r="A81" s="31">
        <v>82</v>
      </c>
      <c r="B81" s="32"/>
      <c r="C81" s="32"/>
      <c r="D81" s="32"/>
      <c r="E81" s="29" t="s">
        <v>54</v>
      </c>
      <c r="F81" s="29" t="s">
        <v>55</v>
      </c>
      <c r="G81" s="29" t="s">
        <v>56</v>
      </c>
      <c r="H81" s="30" t="s">
        <v>57</v>
      </c>
      <c r="I81" s="29" t="s">
        <v>85</v>
      </c>
      <c r="J81" s="29" t="s">
        <v>68</v>
      </c>
      <c r="K81" s="31" t="s">
        <v>60</v>
      </c>
      <c r="L81" s="32" t="s">
        <v>61</v>
      </c>
      <c r="M81" s="29" t="s">
        <v>75</v>
      </c>
      <c r="N81" s="29" t="s">
        <v>175</v>
      </c>
      <c r="O81" s="29"/>
      <c r="P81" s="33" t="s">
        <v>180</v>
      </c>
      <c r="Q81" s="32"/>
      <c r="R81" s="32"/>
      <c r="S81" s="29" t="s">
        <v>65</v>
      </c>
      <c r="T81" s="34">
        <v>5.7</v>
      </c>
      <c r="U81" s="35">
        <v>5.88</v>
      </c>
      <c r="V81" s="29" t="s">
        <v>66</v>
      </c>
      <c r="W81" s="48">
        <v>30</v>
      </c>
      <c r="X81" s="48">
        <v>25</v>
      </c>
      <c r="Y81" s="48">
        <v>44</v>
      </c>
      <c r="Z81" s="49">
        <v>8.3699999999999992</v>
      </c>
      <c r="AA81" s="38">
        <v>4</v>
      </c>
      <c r="AB81" s="50">
        <f t="shared" si="172"/>
        <v>3.3000000000000002E-2</v>
      </c>
      <c r="AC81" s="37">
        <v>56</v>
      </c>
      <c r="AD81" s="40">
        <f t="shared" si="173"/>
        <v>6787.878787878788</v>
      </c>
      <c r="AE81" s="41">
        <v>3500</v>
      </c>
      <c r="AF81" s="51">
        <f t="shared" si="174"/>
        <v>0.515625</v>
      </c>
      <c r="AG81" s="32" t="s">
        <v>67</v>
      </c>
      <c r="AH81" s="43">
        <v>0.41399999999999998</v>
      </c>
      <c r="AI81" s="42">
        <f t="shared" si="175"/>
        <v>2.43432</v>
      </c>
      <c r="AJ81" s="42">
        <f t="shared" si="176"/>
        <v>8.8299450000000004</v>
      </c>
      <c r="AK81" s="44">
        <v>0</v>
      </c>
      <c r="AL81" s="51">
        <f t="shared" si="147"/>
        <v>0</v>
      </c>
      <c r="AM81" s="44">
        <v>0</v>
      </c>
      <c r="AN81" s="51">
        <f t="shared" si="148"/>
        <v>0</v>
      </c>
      <c r="AO81" s="44">
        <v>5.5E-2</v>
      </c>
      <c r="AP81" s="42">
        <f t="shared" si="177"/>
        <v>0.66</v>
      </c>
      <c r="AQ81" s="44">
        <v>0</v>
      </c>
      <c r="AR81" s="42">
        <f t="shared" si="178"/>
        <v>0</v>
      </c>
      <c r="AS81" s="45">
        <v>0</v>
      </c>
      <c r="AT81" s="44">
        <v>0</v>
      </c>
      <c r="AU81" s="42">
        <f t="shared" si="179"/>
        <v>0</v>
      </c>
      <c r="AV81" s="42">
        <f t="shared" si="180"/>
        <v>0.66</v>
      </c>
      <c r="AW81" s="51">
        <f t="shared" si="149"/>
        <v>9.4899450000000005</v>
      </c>
      <c r="AX81" s="52">
        <f t="shared" si="3"/>
        <v>0.20917124999999995</v>
      </c>
      <c r="AY81" s="6">
        <v>12</v>
      </c>
      <c r="AZ81" s="5"/>
      <c r="BA81" s="42">
        <f t="shared" si="181"/>
        <v>0</v>
      </c>
      <c r="BB81" s="42">
        <f t="shared" si="182"/>
        <v>0</v>
      </c>
    </row>
    <row r="82" spans="1:54" ht="15" customHeight="1" x14ac:dyDescent="0.25">
      <c r="A82" s="31">
        <v>83</v>
      </c>
      <c r="B82" s="32"/>
      <c r="C82" s="32"/>
      <c r="D82" s="32"/>
      <c r="E82" s="29" t="s">
        <v>54</v>
      </c>
      <c r="F82" s="29" t="s">
        <v>55</v>
      </c>
      <c r="G82" s="29" t="s">
        <v>56</v>
      </c>
      <c r="H82" s="30" t="s">
        <v>57</v>
      </c>
      <c r="I82" s="29" t="s">
        <v>58</v>
      </c>
      <c r="J82" s="29" t="s">
        <v>68</v>
      </c>
      <c r="K82" s="31" t="s">
        <v>60</v>
      </c>
      <c r="L82" s="32" t="s">
        <v>61</v>
      </c>
      <c r="M82" s="29" t="s">
        <v>62</v>
      </c>
      <c r="N82" s="29" t="s">
        <v>181</v>
      </c>
      <c r="O82" s="29"/>
      <c r="P82" s="33" t="s">
        <v>182</v>
      </c>
      <c r="Q82" s="29"/>
      <c r="R82" s="29"/>
      <c r="S82" s="29" t="s">
        <v>65</v>
      </c>
      <c r="T82" s="34">
        <v>3.57</v>
      </c>
      <c r="U82" s="35">
        <v>3.68</v>
      </c>
      <c r="V82" s="29" t="s">
        <v>66</v>
      </c>
      <c r="W82" s="36">
        <v>30</v>
      </c>
      <c r="X82" s="36">
        <v>25</v>
      </c>
      <c r="Y82" s="36">
        <v>32</v>
      </c>
      <c r="Z82" s="37">
        <v>4.3600000000000003</v>
      </c>
      <c r="AA82" s="38">
        <v>4</v>
      </c>
      <c r="AB82" s="39">
        <f>IF(W82="","",W82*X82*Y82/1000000)</f>
        <v>2.4E-2</v>
      </c>
      <c r="AC82" s="37">
        <v>56</v>
      </c>
      <c r="AD82" s="40">
        <f>IF(AA82="","",AC82/AB82*AA82)</f>
        <v>9333.3333333333339</v>
      </c>
      <c r="AE82" s="41">
        <v>3500</v>
      </c>
      <c r="AF82" s="42">
        <f>IF(ISERROR(AE82/AD82),"",AE82/AD82)</f>
        <v>0.375</v>
      </c>
      <c r="AG82" s="29" t="s">
        <v>67</v>
      </c>
      <c r="AH82" s="43">
        <v>0.41399999999999998</v>
      </c>
      <c r="AI82" s="42">
        <f>IF(ISERROR(U82*AH82),"",U82*AH82)</f>
        <v>1.52352</v>
      </c>
      <c r="AJ82" s="42">
        <f>IF(ISERROR(U82+AF82+AI82),"",U82+AF82+AI82)</f>
        <v>5.5785199999999993</v>
      </c>
      <c r="AK82" s="44">
        <v>0</v>
      </c>
      <c r="AL82" s="42">
        <f t="shared" si="147"/>
        <v>0</v>
      </c>
      <c r="AM82" s="44">
        <v>0</v>
      </c>
      <c r="AN82" s="42">
        <f t="shared" si="148"/>
        <v>0</v>
      </c>
      <c r="AO82" s="44">
        <v>5.5E-2</v>
      </c>
      <c r="AP82" s="42">
        <f>IF(ISERROR(AY82*AO82),"",AY82*AO82)</f>
        <v>0.41525000000000001</v>
      </c>
      <c r="AQ82" s="44">
        <v>0</v>
      </c>
      <c r="AR82" s="42">
        <f>IF(ISERROR(U82*AQ82),"",U82*AQ82)</f>
        <v>0</v>
      </c>
      <c r="AS82" s="45">
        <v>0</v>
      </c>
      <c r="AT82" s="44">
        <v>0</v>
      </c>
      <c r="AU82" s="42">
        <f>IF(ISERROR(AY82*AT82),"",AY82*AT82)</f>
        <v>0</v>
      </c>
      <c r="AV82" s="42">
        <f>IF(ISERROR(AL82+AN82+AP82+AR82+AU82),"",AL82+AN82+AP82+AR82+AU82)</f>
        <v>0.41525000000000001</v>
      </c>
      <c r="AW82" s="42">
        <f t="shared" si="149"/>
        <v>5.9937699999999996</v>
      </c>
      <c r="AX82" s="46">
        <f t="shared" si="3"/>
        <v>0.20612317880794706</v>
      </c>
      <c r="AY82" s="6">
        <v>7.55</v>
      </c>
      <c r="AZ82" s="38"/>
      <c r="BA82" s="42">
        <f>IF(ISERROR(AW82*AZ82),"",AW82*AZ82)</f>
        <v>0</v>
      </c>
      <c r="BB82" s="42">
        <f>IF(ISERROR(AY82*AZ82),"",AY82*AZ82)</f>
        <v>0</v>
      </c>
    </row>
    <row r="83" spans="1:54" ht="15" customHeight="1" x14ac:dyDescent="0.25">
      <c r="A83" s="31">
        <v>84</v>
      </c>
      <c r="B83" s="32"/>
      <c r="C83" s="32"/>
      <c r="D83" s="32"/>
      <c r="E83" s="29" t="s">
        <v>54</v>
      </c>
      <c r="F83" s="29" t="s">
        <v>55</v>
      </c>
      <c r="G83" s="29" t="s">
        <v>56</v>
      </c>
      <c r="H83" s="30" t="s">
        <v>57</v>
      </c>
      <c r="I83" s="29" t="s">
        <v>58</v>
      </c>
      <c r="J83" s="29" t="s">
        <v>68</v>
      </c>
      <c r="K83" s="31" t="s">
        <v>60</v>
      </c>
      <c r="L83" s="32" t="s">
        <v>61</v>
      </c>
      <c r="M83" s="29" t="s">
        <v>69</v>
      </c>
      <c r="N83" s="29" t="s">
        <v>181</v>
      </c>
      <c r="O83" s="29"/>
      <c r="P83" s="33" t="s">
        <v>183</v>
      </c>
      <c r="Q83" s="29"/>
      <c r="R83" s="29"/>
      <c r="S83" s="29" t="s">
        <v>65</v>
      </c>
      <c r="T83" s="34">
        <v>4.37</v>
      </c>
      <c r="U83" s="35">
        <v>4.5</v>
      </c>
      <c r="V83" s="29" t="s">
        <v>66</v>
      </c>
      <c r="W83" s="36">
        <v>30</v>
      </c>
      <c r="X83" s="36">
        <v>25</v>
      </c>
      <c r="Y83" s="36">
        <v>36</v>
      </c>
      <c r="Z83" s="37">
        <v>6.17</v>
      </c>
      <c r="AA83" s="38">
        <v>4</v>
      </c>
      <c r="AB83" s="39">
        <f t="shared" ref="AB83:AB86" si="183">IF(W83="","",W83*X83*Y83/1000000)</f>
        <v>2.7E-2</v>
      </c>
      <c r="AC83" s="37">
        <v>56</v>
      </c>
      <c r="AD83" s="40">
        <f t="shared" ref="AD83:AD86" si="184">IF(AA83="","",AC83/AB83*AA83)</f>
        <v>8296.2962962962956</v>
      </c>
      <c r="AE83" s="41">
        <v>3500</v>
      </c>
      <c r="AF83" s="42">
        <f t="shared" ref="AF83:AF86" si="185">IF(ISERROR(AE83/AD83),"",AE83/AD83)</f>
        <v>0.42187500000000006</v>
      </c>
      <c r="AG83" s="29" t="s">
        <v>67</v>
      </c>
      <c r="AH83" s="43">
        <v>0.41399999999999998</v>
      </c>
      <c r="AI83" s="42">
        <f t="shared" ref="AI83:AI86" si="186">IF(ISERROR(U83*AH83),"",U83*AH83)</f>
        <v>1.863</v>
      </c>
      <c r="AJ83" s="42">
        <f t="shared" ref="AJ83:AJ86" si="187">IF(ISERROR(U83+AF83+AI83),"",U83+AF83+AI83)</f>
        <v>6.7848749999999995</v>
      </c>
      <c r="AK83" s="44">
        <v>0</v>
      </c>
      <c r="AL83" s="42">
        <f t="shared" si="147"/>
        <v>0</v>
      </c>
      <c r="AM83" s="44">
        <v>0</v>
      </c>
      <c r="AN83" s="42">
        <f t="shared" si="148"/>
        <v>0</v>
      </c>
      <c r="AO83" s="44">
        <v>5.5E-2</v>
      </c>
      <c r="AP83" s="42">
        <f t="shared" ref="AP83:AP86" si="188">IF(ISERROR(AY83*AO83),"",AY83*AO83)</f>
        <v>0.50600000000000001</v>
      </c>
      <c r="AQ83" s="44">
        <v>0</v>
      </c>
      <c r="AR83" s="42">
        <f t="shared" ref="AR83:AR86" si="189">IF(ISERROR(U83*AQ83),"",U83*AQ83)</f>
        <v>0</v>
      </c>
      <c r="AS83" s="45">
        <v>0</v>
      </c>
      <c r="AT83" s="44">
        <v>0</v>
      </c>
      <c r="AU83" s="42">
        <f t="shared" ref="AU83:AU86" si="190">IF(ISERROR(AY83*AT83),"",AY83*AT83)</f>
        <v>0</v>
      </c>
      <c r="AV83" s="42">
        <f t="shared" ref="AV83:AV86" si="191">IF(ISERROR(AL83+AN83+AP83+AR83+AU83),"",AL83+AN83+AP83+AR83+AU83)</f>
        <v>0.50600000000000001</v>
      </c>
      <c r="AW83" s="42">
        <f t="shared" si="149"/>
        <v>7.2908749999999998</v>
      </c>
      <c r="AX83" s="46">
        <f t="shared" si="3"/>
        <v>0.2075135869565217</v>
      </c>
      <c r="AY83" s="6">
        <v>9.1999999999999993</v>
      </c>
      <c r="AZ83" s="38"/>
      <c r="BA83" s="42">
        <f t="shared" ref="BA83:BA86" si="192">IF(ISERROR(AW83*AZ83),"",AW83*AZ83)</f>
        <v>0</v>
      </c>
      <c r="BB83" s="42">
        <f t="shared" ref="BB83:BB86" si="193">IF(ISERROR(AY83*AZ83),"",AY83*AZ83)</f>
        <v>0</v>
      </c>
    </row>
    <row r="84" spans="1:54" ht="15" customHeight="1" x14ac:dyDescent="0.25">
      <c r="A84" s="31">
        <v>85</v>
      </c>
      <c r="B84" s="32"/>
      <c r="C84" s="32"/>
      <c r="D84" s="32"/>
      <c r="E84" s="29" t="s">
        <v>54</v>
      </c>
      <c r="F84" s="29" t="s">
        <v>55</v>
      </c>
      <c r="G84" s="29" t="s">
        <v>56</v>
      </c>
      <c r="H84" s="30" t="s">
        <v>57</v>
      </c>
      <c r="I84" s="29" t="s">
        <v>58</v>
      </c>
      <c r="J84" s="29" t="s">
        <v>68</v>
      </c>
      <c r="K84" s="31" t="s">
        <v>60</v>
      </c>
      <c r="L84" s="32" t="s">
        <v>61</v>
      </c>
      <c r="M84" s="29" t="s">
        <v>71</v>
      </c>
      <c r="N84" s="29" t="s">
        <v>181</v>
      </c>
      <c r="O84" s="29"/>
      <c r="P84" s="33" t="s">
        <v>184</v>
      </c>
      <c r="Q84" s="29"/>
      <c r="R84" s="29"/>
      <c r="S84" s="29" t="s">
        <v>65</v>
      </c>
      <c r="T84" s="34">
        <v>4.8499999999999996</v>
      </c>
      <c r="U84" s="35">
        <v>5</v>
      </c>
      <c r="V84" s="29" t="s">
        <v>66</v>
      </c>
      <c r="W84" s="36">
        <v>30</v>
      </c>
      <c r="X84" s="36">
        <v>25</v>
      </c>
      <c r="Y84" s="36">
        <v>40</v>
      </c>
      <c r="Z84" s="37">
        <v>7.04</v>
      </c>
      <c r="AA84" s="38">
        <v>4</v>
      </c>
      <c r="AB84" s="39">
        <f t="shared" si="183"/>
        <v>0.03</v>
      </c>
      <c r="AC84" s="37">
        <v>56</v>
      </c>
      <c r="AD84" s="40">
        <f t="shared" si="184"/>
        <v>7466.666666666667</v>
      </c>
      <c r="AE84" s="41">
        <v>3500</v>
      </c>
      <c r="AF84" s="42">
        <f t="shared" si="185"/>
        <v>0.46875</v>
      </c>
      <c r="AG84" s="29" t="s">
        <v>67</v>
      </c>
      <c r="AH84" s="43">
        <v>0.41399999999999998</v>
      </c>
      <c r="AI84" s="42">
        <f t="shared" si="186"/>
        <v>2.0699999999999998</v>
      </c>
      <c r="AJ84" s="42">
        <f t="shared" si="187"/>
        <v>7.5387500000000003</v>
      </c>
      <c r="AK84" s="44">
        <v>0</v>
      </c>
      <c r="AL84" s="42">
        <f t="shared" si="147"/>
        <v>0</v>
      </c>
      <c r="AM84" s="44">
        <v>0</v>
      </c>
      <c r="AN84" s="42">
        <f t="shared" si="148"/>
        <v>0</v>
      </c>
      <c r="AO84" s="44">
        <v>5.5E-2</v>
      </c>
      <c r="AP84" s="42">
        <f t="shared" si="188"/>
        <v>0.5665</v>
      </c>
      <c r="AQ84" s="44">
        <v>0</v>
      </c>
      <c r="AR84" s="42">
        <f t="shared" si="189"/>
        <v>0</v>
      </c>
      <c r="AS84" s="45">
        <v>0</v>
      </c>
      <c r="AT84" s="44">
        <v>0</v>
      </c>
      <c r="AU84" s="42">
        <f t="shared" si="190"/>
        <v>0</v>
      </c>
      <c r="AV84" s="42">
        <f t="shared" si="191"/>
        <v>0.5665</v>
      </c>
      <c r="AW84" s="42">
        <f t="shared" si="149"/>
        <v>8.1052499999999998</v>
      </c>
      <c r="AX84" s="46">
        <f t="shared" si="3"/>
        <v>0.21308252427184474</v>
      </c>
      <c r="AY84" s="6">
        <v>10.3</v>
      </c>
      <c r="AZ84" s="38"/>
      <c r="BA84" s="42">
        <f t="shared" si="192"/>
        <v>0</v>
      </c>
      <c r="BB84" s="42">
        <f t="shared" si="193"/>
        <v>0</v>
      </c>
    </row>
    <row r="85" spans="1:54" ht="15" customHeight="1" x14ac:dyDescent="0.25">
      <c r="A85" s="31">
        <v>86</v>
      </c>
      <c r="B85" s="32"/>
      <c r="C85" s="32"/>
      <c r="D85" s="32"/>
      <c r="E85" s="29" t="s">
        <v>54</v>
      </c>
      <c r="F85" s="29" t="s">
        <v>55</v>
      </c>
      <c r="G85" s="29" t="s">
        <v>56</v>
      </c>
      <c r="H85" s="30" t="s">
        <v>57</v>
      </c>
      <c r="I85" s="29" t="s">
        <v>58</v>
      </c>
      <c r="J85" s="29" t="s">
        <v>68</v>
      </c>
      <c r="K85" s="31" t="s">
        <v>60</v>
      </c>
      <c r="L85" s="32" t="s">
        <v>61</v>
      </c>
      <c r="M85" s="29" t="s">
        <v>73</v>
      </c>
      <c r="N85" s="29" t="s">
        <v>181</v>
      </c>
      <c r="O85" s="29"/>
      <c r="P85" s="33" t="s">
        <v>185</v>
      </c>
      <c r="Q85" s="29"/>
      <c r="R85" s="29"/>
      <c r="S85" s="29" t="s">
        <v>65</v>
      </c>
      <c r="T85" s="34">
        <v>5.61</v>
      </c>
      <c r="U85" s="35">
        <v>5.78</v>
      </c>
      <c r="V85" s="29" t="s">
        <v>66</v>
      </c>
      <c r="W85" s="36">
        <v>30</v>
      </c>
      <c r="X85" s="36">
        <v>25</v>
      </c>
      <c r="Y85" s="36">
        <v>44</v>
      </c>
      <c r="Z85" s="37">
        <v>8.3699999999999992</v>
      </c>
      <c r="AA85" s="38">
        <v>4</v>
      </c>
      <c r="AB85" s="39">
        <f t="shared" si="183"/>
        <v>3.3000000000000002E-2</v>
      </c>
      <c r="AC85" s="37">
        <v>56</v>
      </c>
      <c r="AD85" s="40">
        <f t="shared" si="184"/>
        <v>6787.878787878788</v>
      </c>
      <c r="AE85" s="41">
        <v>3500</v>
      </c>
      <c r="AF85" s="42">
        <f t="shared" si="185"/>
        <v>0.515625</v>
      </c>
      <c r="AG85" s="29" t="s">
        <v>67</v>
      </c>
      <c r="AH85" s="43">
        <v>0.41399999999999998</v>
      </c>
      <c r="AI85" s="42">
        <f t="shared" si="186"/>
        <v>2.3929200000000002</v>
      </c>
      <c r="AJ85" s="42">
        <f t="shared" si="187"/>
        <v>8.6885450000000013</v>
      </c>
      <c r="AK85" s="44">
        <v>0</v>
      </c>
      <c r="AL85" s="42">
        <f t="shared" si="147"/>
        <v>0</v>
      </c>
      <c r="AM85" s="44">
        <v>0</v>
      </c>
      <c r="AN85" s="42">
        <f t="shared" si="148"/>
        <v>0</v>
      </c>
      <c r="AO85" s="44">
        <v>5.5E-2</v>
      </c>
      <c r="AP85" s="42">
        <f t="shared" si="188"/>
        <v>0.66</v>
      </c>
      <c r="AQ85" s="44">
        <v>0</v>
      </c>
      <c r="AR85" s="42">
        <f t="shared" si="189"/>
        <v>0</v>
      </c>
      <c r="AS85" s="45">
        <v>0</v>
      </c>
      <c r="AT85" s="44">
        <v>0</v>
      </c>
      <c r="AU85" s="42">
        <f t="shared" si="190"/>
        <v>0</v>
      </c>
      <c r="AV85" s="42">
        <f t="shared" si="191"/>
        <v>0.66</v>
      </c>
      <c r="AW85" s="42">
        <f t="shared" si="149"/>
        <v>9.3485450000000014</v>
      </c>
      <c r="AX85" s="46">
        <f t="shared" si="3"/>
        <v>0.2209545833333332</v>
      </c>
      <c r="AY85" s="6">
        <v>12</v>
      </c>
      <c r="AZ85" s="38"/>
      <c r="BA85" s="42">
        <f t="shared" si="192"/>
        <v>0</v>
      </c>
      <c r="BB85" s="42">
        <f t="shared" si="193"/>
        <v>0</v>
      </c>
    </row>
    <row r="86" spans="1:54" ht="15" customHeight="1" x14ac:dyDescent="0.25">
      <c r="A86" s="31">
        <v>87</v>
      </c>
      <c r="B86" s="32"/>
      <c r="C86" s="32"/>
      <c r="D86" s="32"/>
      <c r="E86" s="29" t="s">
        <v>54</v>
      </c>
      <c r="F86" s="29" t="s">
        <v>55</v>
      </c>
      <c r="G86" s="29" t="s">
        <v>56</v>
      </c>
      <c r="H86" s="30" t="s">
        <v>57</v>
      </c>
      <c r="I86" s="29" t="s">
        <v>58</v>
      </c>
      <c r="J86" s="29" t="s">
        <v>68</v>
      </c>
      <c r="K86" s="31" t="s">
        <v>60</v>
      </c>
      <c r="L86" s="32" t="s">
        <v>61</v>
      </c>
      <c r="M86" s="29" t="s">
        <v>75</v>
      </c>
      <c r="N86" s="29" t="s">
        <v>181</v>
      </c>
      <c r="O86" s="29"/>
      <c r="P86" s="33" t="s">
        <v>186</v>
      </c>
      <c r="Q86" s="32"/>
      <c r="R86" s="32"/>
      <c r="S86" s="29" t="s">
        <v>65</v>
      </c>
      <c r="T86" s="34">
        <v>5.7</v>
      </c>
      <c r="U86" s="35">
        <v>5.88</v>
      </c>
      <c r="V86" s="29" t="s">
        <v>66</v>
      </c>
      <c r="W86" s="48">
        <v>30</v>
      </c>
      <c r="X86" s="48">
        <v>25</v>
      </c>
      <c r="Y86" s="48">
        <v>44</v>
      </c>
      <c r="Z86" s="49">
        <v>8.3699999999999992</v>
      </c>
      <c r="AA86" s="38">
        <v>4</v>
      </c>
      <c r="AB86" s="50">
        <f t="shared" si="183"/>
        <v>3.3000000000000002E-2</v>
      </c>
      <c r="AC86" s="37">
        <v>56</v>
      </c>
      <c r="AD86" s="40">
        <f t="shared" si="184"/>
        <v>6787.878787878788</v>
      </c>
      <c r="AE86" s="41">
        <v>3500</v>
      </c>
      <c r="AF86" s="51">
        <f t="shared" si="185"/>
        <v>0.515625</v>
      </c>
      <c r="AG86" s="32" t="s">
        <v>67</v>
      </c>
      <c r="AH86" s="43">
        <v>0.41399999999999998</v>
      </c>
      <c r="AI86" s="42">
        <f t="shared" si="186"/>
        <v>2.43432</v>
      </c>
      <c r="AJ86" s="42">
        <f t="shared" si="187"/>
        <v>8.8299450000000004</v>
      </c>
      <c r="AK86" s="44">
        <v>0</v>
      </c>
      <c r="AL86" s="51">
        <f t="shared" si="147"/>
        <v>0</v>
      </c>
      <c r="AM86" s="44">
        <v>0</v>
      </c>
      <c r="AN86" s="51">
        <f t="shared" si="148"/>
        <v>0</v>
      </c>
      <c r="AO86" s="44">
        <v>5.5E-2</v>
      </c>
      <c r="AP86" s="42">
        <f t="shared" si="188"/>
        <v>0.66</v>
      </c>
      <c r="AQ86" s="44">
        <v>0</v>
      </c>
      <c r="AR86" s="42">
        <f t="shared" si="189"/>
        <v>0</v>
      </c>
      <c r="AS86" s="45">
        <v>0</v>
      </c>
      <c r="AT86" s="44">
        <v>0</v>
      </c>
      <c r="AU86" s="42">
        <f t="shared" si="190"/>
        <v>0</v>
      </c>
      <c r="AV86" s="42">
        <f t="shared" si="191"/>
        <v>0.66</v>
      </c>
      <c r="AW86" s="51">
        <f t="shared" si="149"/>
        <v>9.4899450000000005</v>
      </c>
      <c r="AX86" s="52">
        <f t="shared" si="3"/>
        <v>0.20917124999999995</v>
      </c>
      <c r="AY86" s="6">
        <v>12</v>
      </c>
      <c r="AZ86" s="5"/>
      <c r="BA86" s="42">
        <f t="shared" si="192"/>
        <v>0</v>
      </c>
      <c r="BB86" s="42">
        <f t="shared" si="193"/>
        <v>0</v>
      </c>
    </row>
    <row r="87" spans="1:54" ht="15" customHeight="1" x14ac:dyDescent="0.25">
      <c r="A87" s="31">
        <v>88</v>
      </c>
      <c r="B87" s="32"/>
      <c r="C87" s="32"/>
      <c r="D87" s="32"/>
      <c r="E87" s="29" t="s">
        <v>54</v>
      </c>
      <c r="F87" s="29" t="s">
        <v>55</v>
      </c>
      <c r="G87" s="29" t="s">
        <v>56</v>
      </c>
      <c r="H87" s="30" t="s">
        <v>57</v>
      </c>
      <c r="I87" s="29" t="s">
        <v>58</v>
      </c>
      <c r="J87" s="29" t="s">
        <v>68</v>
      </c>
      <c r="K87" s="31" t="s">
        <v>60</v>
      </c>
      <c r="L87" s="32" t="s">
        <v>61</v>
      </c>
      <c r="M87" s="29" t="s">
        <v>62</v>
      </c>
      <c r="N87" s="29" t="s">
        <v>187</v>
      </c>
      <c r="O87" s="29"/>
      <c r="P87" s="33" t="s">
        <v>188</v>
      </c>
      <c r="Q87" s="29"/>
      <c r="R87" s="29"/>
      <c r="S87" s="29" t="s">
        <v>65</v>
      </c>
      <c r="T87" s="34">
        <v>3.57</v>
      </c>
      <c r="U87" s="35">
        <v>3.68</v>
      </c>
      <c r="V87" s="29" t="s">
        <v>66</v>
      </c>
      <c r="W87" s="36">
        <v>30</v>
      </c>
      <c r="X87" s="36">
        <v>25</v>
      </c>
      <c r="Y87" s="36">
        <v>32</v>
      </c>
      <c r="Z87" s="37">
        <v>4.3600000000000003</v>
      </c>
      <c r="AA87" s="38">
        <v>4</v>
      </c>
      <c r="AB87" s="39">
        <f>IF(W87="","",W87*X87*Y87/1000000)</f>
        <v>2.4E-2</v>
      </c>
      <c r="AC87" s="37">
        <v>56</v>
      </c>
      <c r="AD87" s="40">
        <f>IF(AA87="","",AC87/AB87*AA87)</f>
        <v>9333.3333333333339</v>
      </c>
      <c r="AE87" s="41">
        <v>3500</v>
      </c>
      <c r="AF87" s="42">
        <f>IF(ISERROR(AE87/AD87),"",AE87/AD87)</f>
        <v>0.375</v>
      </c>
      <c r="AG87" s="29" t="s">
        <v>67</v>
      </c>
      <c r="AH87" s="43">
        <v>0.41399999999999998</v>
      </c>
      <c r="AI87" s="42">
        <f>IF(ISERROR(U87*AH87),"",U87*AH87)</f>
        <v>1.52352</v>
      </c>
      <c r="AJ87" s="42">
        <f>IF(ISERROR(U87+AF87+AI87),"",U87+AF87+AI87)</f>
        <v>5.5785199999999993</v>
      </c>
      <c r="AK87" s="44">
        <v>0</v>
      </c>
      <c r="AL87" s="42">
        <f t="shared" si="147"/>
        <v>0</v>
      </c>
      <c r="AM87" s="44">
        <v>0</v>
      </c>
      <c r="AN87" s="42">
        <f t="shared" si="148"/>
        <v>0</v>
      </c>
      <c r="AO87" s="44">
        <v>5.5E-2</v>
      </c>
      <c r="AP87" s="42">
        <f>IF(ISERROR(AY87*AO87),"",AY87*AO87)</f>
        <v>0.41525000000000001</v>
      </c>
      <c r="AQ87" s="44">
        <v>0</v>
      </c>
      <c r="AR87" s="42">
        <f>IF(ISERROR(U87*AQ87),"",U87*AQ87)</f>
        <v>0</v>
      </c>
      <c r="AS87" s="45">
        <v>0</v>
      </c>
      <c r="AT87" s="44">
        <v>0</v>
      </c>
      <c r="AU87" s="42">
        <f>IF(ISERROR(AY87*AT87),"",AY87*AT87)</f>
        <v>0</v>
      </c>
      <c r="AV87" s="42">
        <f>IF(ISERROR(AL87+AN87+AP87+AR87+AU87),"",AL87+AN87+AP87+AR87+AU87)</f>
        <v>0.41525000000000001</v>
      </c>
      <c r="AW87" s="42">
        <f t="shared" si="149"/>
        <v>5.9937699999999996</v>
      </c>
      <c r="AX87" s="46">
        <f t="shared" si="3"/>
        <v>0.20612317880794706</v>
      </c>
      <c r="AY87" s="6">
        <v>7.55</v>
      </c>
      <c r="AZ87" s="38"/>
      <c r="BA87" s="42">
        <f>IF(ISERROR(AW87*AZ87),"",AW87*AZ87)</f>
        <v>0</v>
      </c>
      <c r="BB87" s="42">
        <f>IF(ISERROR(AY87*AZ87),"",AY87*AZ87)</f>
        <v>0</v>
      </c>
    </row>
    <row r="88" spans="1:54" ht="15" customHeight="1" x14ac:dyDescent="0.25">
      <c r="A88" s="31">
        <v>89</v>
      </c>
      <c r="B88" s="32"/>
      <c r="C88" s="32"/>
      <c r="D88" s="32"/>
      <c r="E88" s="29" t="s">
        <v>54</v>
      </c>
      <c r="F88" s="29" t="s">
        <v>55</v>
      </c>
      <c r="G88" s="29" t="s">
        <v>56</v>
      </c>
      <c r="H88" s="30" t="s">
        <v>57</v>
      </c>
      <c r="I88" s="29" t="s">
        <v>58</v>
      </c>
      <c r="J88" s="29" t="s">
        <v>68</v>
      </c>
      <c r="K88" s="31" t="s">
        <v>60</v>
      </c>
      <c r="L88" s="32" t="s">
        <v>61</v>
      </c>
      <c r="M88" s="29" t="s">
        <v>69</v>
      </c>
      <c r="N88" s="29" t="s">
        <v>187</v>
      </c>
      <c r="O88" s="29"/>
      <c r="P88" s="33" t="s">
        <v>189</v>
      </c>
      <c r="Q88" s="29"/>
      <c r="R88" s="29"/>
      <c r="S88" s="29" t="s">
        <v>65</v>
      </c>
      <c r="T88" s="34">
        <v>4.37</v>
      </c>
      <c r="U88" s="35">
        <v>4.5</v>
      </c>
      <c r="V88" s="29" t="s">
        <v>66</v>
      </c>
      <c r="W88" s="36">
        <v>30</v>
      </c>
      <c r="X88" s="36">
        <v>25</v>
      </c>
      <c r="Y88" s="36">
        <v>36</v>
      </c>
      <c r="Z88" s="37">
        <v>6.17</v>
      </c>
      <c r="AA88" s="38">
        <v>4</v>
      </c>
      <c r="AB88" s="39">
        <f t="shared" ref="AB88:AB91" si="194">IF(W88="","",W88*X88*Y88/1000000)</f>
        <v>2.7E-2</v>
      </c>
      <c r="AC88" s="37">
        <v>56</v>
      </c>
      <c r="AD88" s="40">
        <f t="shared" ref="AD88:AD91" si="195">IF(AA88="","",AC88/AB88*AA88)</f>
        <v>8296.2962962962956</v>
      </c>
      <c r="AE88" s="41">
        <v>3500</v>
      </c>
      <c r="AF88" s="42">
        <f t="shared" ref="AF88:AF91" si="196">IF(ISERROR(AE88/AD88),"",AE88/AD88)</f>
        <v>0.42187500000000006</v>
      </c>
      <c r="AG88" s="29" t="s">
        <v>67</v>
      </c>
      <c r="AH88" s="43">
        <v>0.41399999999999998</v>
      </c>
      <c r="AI88" s="42">
        <f t="shared" ref="AI88:AI91" si="197">IF(ISERROR(U88*AH88),"",U88*AH88)</f>
        <v>1.863</v>
      </c>
      <c r="AJ88" s="42">
        <f t="shared" ref="AJ88:AJ91" si="198">IF(ISERROR(U88+AF88+AI88),"",U88+AF88+AI88)</f>
        <v>6.7848749999999995</v>
      </c>
      <c r="AK88" s="44">
        <v>0</v>
      </c>
      <c r="AL88" s="42">
        <f t="shared" si="147"/>
        <v>0</v>
      </c>
      <c r="AM88" s="44">
        <v>0</v>
      </c>
      <c r="AN88" s="42">
        <f t="shared" si="148"/>
        <v>0</v>
      </c>
      <c r="AO88" s="44">
        <v>5.5E-2</v>
      </c>
      <c r="AP88" s="42">
        <f t="shared" ref="AP88:AP91" si="199">IF(ISERROR(AY88*AO88),"",AY88*AO88)</f>
        <v>0.50600000000000001</v>
      </c>
      <c r="AQ88" s="44">
        <v>0</v>
      </c>
      <c r="AR88" s="42">
        <f t="shared" ref="AR88:AR91" si="200">IF(ISERROR(U88*AQ88),"",U88*AQ88)</f>
        <v>0</v>
      </c>
      <c r="AS88" s="45">
        <v>0</v>
      </c>
      <c r="AT88" s="44">
        <v>0</v>
      </c>
      <c r="AU88" s="42">
        <f t="shared" ref="AU88:AU91" si="201">IF(ISERROR(AY88*AT88),"",AY88*AT88)</f>
        <v>0</v>
      </c>
      <c r="AV88" s="42">
        <f t="shared" ref="AV88:AV91" si="202">IF(ISERROR(AL88+AN88+AP88+AR88+AU88),"",AL88+AN88+AP88+AR88+AU88)</f>
        <v>0.50600000000000001</v>
      </c>
      <c r="AW88" s="42">
        <f t="shared" si="149"/>
        <v>7.2908749999999998</v>
      </c>
      <c r="AX88" s="46">
        <f t="shared" si="3"/>
        <v>0.2075135869565217</v>
      </c>
      <c r="AY88" s="6">
        <v>9.1999999999999993</v>
      </c>
      <c r="AZ88" s="38"/>
      <c r="BA88" s="42">
        <f t="shared" ref="BA88:BA91" si="203">IF(ISERROR(AW88*AZ88),"",AW88*AZ88)</f>
        <v>0</v>
      </c>
      <c r="BB88" s="42">
        <f t="shared" ref="BB88:BB91" si="204">IF(ISERROR(AY88*AZ88),"",AY88*AZ88)</f>
        <v>0</v>
      </c>
    </row>
    <row r="89" spans="1:54" ht="15" customHeight="1" x14ac:dyDescent="0.25">
      <c r="A89" s="31">
        <v>90</v>
      </c>
      <c r="B89" s="32"/>
      <c r="C89" s="32"/>
      <c r="D89" s="32"/>
      <c r="E89" s="29" t="s">
        <v>54</v>
      </c>
      <c r="F89" s="29" t="s">
        <v>55</v>
      </c>
      <c r="G89" s="29" t="s">
        <v>56</v>
      </c>
      <c r="H89" s="30" t="s">
        <v>57</v>
      </c>
      <c r="I89" s="29" t="s">
        <v>58</v>
      </c>
      <c r="J89" s="29" t="s">
        <v>68</v>
      </c>
      <c r="K89" s="31" t="s">
        <v>60</v>
      </c>
      <c r="L89" s="32" t="s">
        <v>159</v>
      </c>
      <c r="M89" s="29" t="s">
        <v>71</v>
      </c>
      <c r="N89" s="29" t="s">
        <v>187</v>
      </c>
      <c r="O89" s="29"/>
      <c r="P89" s="33" t="s">
        <v>190</v>
      </c>
      <c r="Q89" s="29"/>
      <c r="R89" s="29"/>
      <c r="S89" s="29" t="s">
        <v>65</v>
      </c>
      <c r="T89" s="34">
        <v>4.8499999999999996</v>
      </c>
      <c r="U89" s="35">
        <v>5</v>
      </c>
      <c r="V89" s="29" t="s">
        <v>66</v>
      </c>
      <c r="W89" s="36">
        <v>30</v>
      </c>
      <c r="X89" s="36">
        <v>25</v>
      </c>
      <c r="Y89" s="36">
        <v>40</v>
      </c>
      <c r="Z89" s="37">
        <v>7.04</v>
      </c>
      <c r="AA89" s="38">
        <v>4</v>
      </c>
      <c r="AB89" s="39">
        <f t="shared" si="194"/>
        <v>0.03</v>
      </c>
      <c r="AC89" s="37">
        <v>56</v>
      </c>
      <c r="AD89" s="40">
        <f t="shared" si="195"/>
        <v>7466.666666666667</v>
      </c>
      <c r="AE89" s="41">
        <v>3500</v>
      </c>
      <c r="AF89" s="42">
        <f t="shared" si="196"/>
        <v>0.46875</v>
      </c>
      <c r="AG89" s="29" t="s">
        <v>67</v>
      </c>
      <c r="AH89" s="43">
        <v>0.41399999999999998</v>
      </c>
      <c r="AI89" s="42">
        <f t="shared" si="197"/>
        <v>2.0699999999999998</v>
      </c>
      <c r="AJ89" s="42">
        <f t="shared" si="198"/>
        <v>7.5387500000000003</v>
      </c>
      <c r="AK89" s="44">
        <v>0</v>
      </c>
      <c r="AL89" s="42">
        <f t="shared" si="147"/>
        <v>0</v>
      </c>
      <c r="AM89" s="44">
        <v>0</v>
      </c>
      <c r="AN89" s="42">
        <f t="shared" si="148"/>
        <v>0</v>
      </c>
      <c r="AO89" s="44">
        <v>5.5E-2</v>
      </c>
      <c r="AP89" s="42">
        <f t="shared" si="199"/>
        <v>0.5665</v>
      </c>
      <c r="AQ89" s="44">
        <v>0</v>
      </c>
      <c r="AR89" s="42">
        <f t="shared" si="200"/>
        <v>0</v>
      </c>
      <c r="AS89" s="45">
        <v>0</v>
      </c>
      <c r="AT89" s="44">
        <v>0</v>
      </c>
      <c r="AU89" s="42">
        <f t="shared" si="201"/>
        <v>0</v>
      </c>
      <c r="AV89" s="42">
        <f t="shared" si="202"/>
        <v>0.5665</v>
      </c>
      <c r="AW89" s="42">
        <f t="shared" si="149"/>
        <v>8.1052499999999998</v>
      </c>
      <c r="AX89" s="46">
        <f t="shared" si="3"/>
        <v>0.21308252427184474</v>
      </c>
      <c r="AY89" s="6">
        <v>10.3</v>
      </c>
      <c r="AZ89" s="38"/>
      <c r="BA89" s="42">
        <f t="shared" si="203"/>
        <v>0</v>
      </c>
      <c r="BB89" s="42">
        <f t="shared" si="204"/>
        <v>0</v>
      </c>
    </row>
    <row r="90" spans="1:54" ht="15" customHeight="1" x14ac:dyDescent="0.25">
      <c r="A90" s="31">
        <v>91</v>
      </c>
      <c r="B90" s="32"/>
      <c r="C90" s="32"/>
      <c r="D90" s="32"/>
      <c r="E90" s="29" t="s">
        <v>54</v>
      </c>
      <c r="F90" s="29" t="s">
        <v>55</v>
      </c>
      <c r="G90" s="29" t="s">
        <v>56</v>
      </c>
      <c r="H90" s="30" t="s">
        <v>57</v>
      </c>
      <c r="I90" s="29" t="s">
        <v>58</v>
      </c>
      <c r="J90" s="29" t="s">
        <v>68</v>
      </c>
      <c r="K90" s="31" t="s">
        <v>60</v>
      </c>
      <c r="L90" s="32" t="s">
        <v>61</v>
      </c>
      <c r="M90" s="29" t="s">
        <v>73</v>
      </c>
      <c r="N90" s="29" t="s">
        <v>187</v>
      </c>
      <c r="O90" s="29"/>
      <c r="P90" s="33" t="s">
        <v>191</v>
      </c>
      <c r="Q90" s="29"/>
      <c r="R90" s="29"/>
      <c r="S90" s="29" t="s">
        <v>65</v>
      </c>
      <c r="T90" s="34">
        <v>5.61</v>
      </c>
      <c r="U90" s="35">
        <v>5.78</v>
      </c>
      <c r="V90" s="29" t="s">
        <v>66</v>
      </c>
      <c r="W90" s="36">
        <v>30</v>
      </c>
      <c r="X90" s="36">
        <v>25</v>
      </c>
      <c r="Y90" s="36">
        <v>44</v>
      </c>
      <c r="Z90" s="37">
        <v>8.3699999999999992</v>
      </c>
      <c r="AA90" s="38">
        <v>4</v>
      </c>
      <c r="AB90" s="39">
        <f t="shared" si="194"/>
        <v>3.3000000000000002E-2</v>
      </c>
      <c r="AC90" s="37">
        <v>56</v>
      </c>
      <c r="AD90" s="40">
        <f t="shared" si="195"/>
        <v>6787.878787878788</v>
      </c>
      <c r="AE90" s="41">
        <v>3500</v>
      </c>
      <c r="AF90" s="42">
        <f t="shared" si="196"/>
        <v>0.515625</v>
      </c>
      <c r="AG90" s="29" t="s">
        <v>67</v>
      </c>
      <c r="AH90" s="43">
        <v>0.41399999999999998</v>
      </c>
      <c r="AI90" s="42">
        <f t="shared" si="197"/>
        <v>2.3929200000000002</v>
      </c>
      <c r="AJ90" s="42">
        <f t="shared" si="198"/>
        <v>8.6885450000000013</v>
      </c>
      <c r="AK90" s="44">
        <v>0</v>
      </c>
      <c r="AL90" s="42">
        <f t="shared" si="147"/>
        <v>0</v>
      </c>
      <c r="AM90" s="44">
        <v>0</v>
      </c>
      <c r="AN90" s="42">
        <f t="shared" si="148"/>
        <v>0</v>
      </c>
      <c r="AO90" s="44">
        <v>5.5E-2</v>
      </c>
      <c r="AP90" s="42">
        <f t="shared" si="199"/>
        <v>0.66</v>
      </c>
      <c r="AQ90" s="44">
        <v>0</v>
      </c>
      <c r="AR90" s="42">
        <f t="shared" si="200"/>
        <v>0</v>
      </c>
      <c r="AS90" s="45">
        <v>0</v>
      </c>
      <c r="AT90" s="44">
        <v>0</v>
      </c>
      <c r="AU90" s="42">
        <f t="shared" si="201"/>
        <v>0</v>
      </c>
      <c r="AV90" s="42">
        <f t="shared" si="202"/>
        <v>0.66</v>
      </c>
      <c r="AW90" s="42">
        <f t="shared" si="149"/>
        <v>9.3485450000000014</v>
      </c>
      <c r="AX90" s="46">
        <f t="shared" si="3"/>
        <v>0.2209545833333332</v>
      </c>
      <c r="AY90" s="6">
        <v>12</v>
      </c>
      <c r="AZ90" s="38"/>
      <c r="BA90" s="42">
        <f t="shared" si="203"/>
        <v>0</v>
      </c>
      <c r="BB90" s="42">
        <f t="shared" si="204"/>
        <v>0</v>
      </c>
    </row>
    <row r="91" spans="1:54" ht="15" customHeight="1" x14ac:dyDescent="0.25">
      <c r="A91" s="31">
        <v>92</v>
      </c>
      <c r="B91" s="32"/>
      <c r="C91" s="32"/>
      <c r="D91" s="32"/>
      <c r="E91" s="29" t="s">
        <v>54</v>
      </c>
      <c r="F91" s="29" t="s">
        <v>55</v>
      </c>
      <c r="G91" s="29" t="s">
        <v>56</v>
      </c>
      <c r="H91" s="30" t="s">
        <v>57</v>
      </c>
      <c r="I91" s="29" t="s">
        <v>58</v>
      </c>
      <c r="J91" s="29" t="s">
        <v>68</v>
      </c>
      <c r="K91" s="31" t="s">
        <v>60</v>
      </c>
      <c r="L91" s="32" t="s">
        <v>61</v>
      </c>
      <c r="M91" s="29" t="s">
        <v>75</v>
      </c>
      <c r="N91" s="29" t="s">
        <v>187</v>
      </c>
      <c r="O91" s="29"/>
      <c r="P91" s="33" t="s">
        <v>192</v>
      </c>
      <c r="Q91" s="32"/>
      <c r="R91" s="32"/>
      <c r="S91" s="29" t="s">
        <v>65</v>
      </c>
      <c r="T91" s="34">
        <v>5.7</v>
      </c>
      <c r="U91" s="35">
        <v>5.88</v>
      </c>
      <c r="V91" s="29" t="s">
        <v>66</v>
      </c>
      <c r="W91" s="48">
        <v>30</v>
      </c>
      <c r="X91" s="48">
        <v>25</v>
      </c>
      <c r="Y91" s="48">
        <v>44</v>
      </c>
      <c r="Z91" s="49">
        <v>8.3699999999999992</v>
      </c>
      <c r="AA91" s="38">
        <v>4</v>
      </c>
      <c r="AB91" s="50">
        <f t="shared" si="194"/>
        <v>3.3000000000000002E-2</v>
      </c>
      <c r="AC91" s="37">
        <v>56</v>
      </c>
      <c r="AD91" s="40">
        <f t="shared" si="195"/>
        <v>6787.878787878788</v>
      </c>
      <c r="AE91" s="41">
        <v>3500</v>
      </c>
      <c r="AF91" s="51">
        <f t="shared" si="196"/>
        <v>0.515625</v>
      </c>
      <c r="AG91" s="32" t="s">
        <v>67</v>
      </c>
      <c r="AH91" s="43">
        <v>0.41399999999999998</v>
      </c>
      <c r="AI91" s="42">
        <f t="shared" si="197"/>
        <v>2.43432</v>
      </c>
      <c r="AJ91" s="42">
        <f t="shared" si="198"/>
        <v>8.8299450000000004</v>
      </c>
      <c r="AK91" s="44">
        <v>0</v>
      </c>
      <c r="AL91" s="51">
        <f t="shared" si="147"/>
        <v>0</v>
      </c>
      <c r="AM91" s="44">
        <v>0</v>
      </c>
      <c r="AN91" s="51">
        <f t="shared" si="148"/>
        <v>0</v>
      </c>
      <c r="AO91" s="44">
        <v>5.5E-2</v>
      </c>
      <c r="AP91" s="42">
        <f t="shared" si="199"/>
        <v>0.66</v>
      </c>
      <c r="AQ91" s="44">
        <v>0</v>
      </c>
      <c r="AR91" s="42">
        <f t="shared" si="200"/>
        <v>0</v>
      </c>
      <c r="AS91" s="45">
        <v>0</v>
      </c>
      <c r="AT91" s="44">
        <v>0</v>
      </c>
      <c r="AU91" s="42">
        <f t="shared" si="201"/>
        <v>0</v>
      </c>
      <c r="AV91" s="42">
        <f t="shared" si="202"/>
        <v>0.66</v>
      </c>
      <c r="AW91" s="51">
        <f t="shared" si="149"/>
        <v>9.4899450000000005</v>
      </c>
      <c r="AX91" s="52">
        <f t="shared" si="3"/>
        <v>0.20917124999999995</v>
      </c>
      <c r="AY91" s="6">
        <v>12</v>
      </c>
      <c r="AZ91" s="5"/>
      <c r="BA91" s="42">
        <f t="shared" si="203"/>
        <v>0</v>
      </c>
      <c r="BB91" s="42">
        <f t="shared" si="204"/>
        <v>0</v>
      </c>
    </row>
    <row r="92" spans="1:54" ht="15" customHeight="1" x14ac:dyDescent="0.25">
      <c r="A92" s="31">
        <v>93</v>
      </c>
      <c r="B92" s="32"/>
      <c r="C92" s="32"/>
      <c r="D92" s="32"/>
      <c r="E92" s="29" t="s">
        <v>54</v>
      </c>
      <c r="F92" s="29" t="s">
        <v>55</v>
      </c>
      <c r="G92" s="29" t="s">
        <v>56</v>
      </c>
      <c r="H92" s="30" t="s">
        <v>154</v>
      </c>
      <c r="I92" s="29" t="s">
        <v>58</v>
      </c>
      <c r="J92" s="29" t="s">
        <v>68</v>
      </c>
      <c r="K92" s="31" t="s">
        <v>60</v>
      </c>
      <c r="L92" s="32" t="s">
        <v>61</v>
      </c>
      <c r="M92" s="29" t="s">
        <v>62</v>
      </c>
      <c r="N92" s="29" t="s">
        <v>193</v>
      </c>
      <c r="O92" s="29"/>
      <c r="P92" s="33" t="s">
        <v>194</v>
      </c>
      <c r="Q92" s="29"/>
      <c r="R92" s="29"/>
      <c r="S92" s="29" t="s">
        <v>65</v>
      </c>
      <c r="T92" s="34">
        <v>3.57</v>
      </c>
      <c r="U92" s="35">
        <v>3.68</v>
      </c>
      <c r="V92" s="29" t="s">
        <v>66</v>
      </c>
      <c r="W92" s="36">
        <v>30</v>
      </c>
      <c r="X92" s="36">
        <v>25</v>
      </c>
      <c r="Y92" s="36">
        <v>32</v>
      </c>
      <c r="Z92" s="37">
        <v>4.3600000000000003</v>
      </c>
      <c r="AA92" s="38">
        <v>4</v>
      </c>
      <c r="AB92" s="39">
        <f>IF(W92="","",W92*X92*Y92/1000000)</f>
        <v>2.4E-2</v>
      </c>
      <c r="AC92" s="37">
        <v>56</v>
      </c>
      <c r="AD92" s="40">
        <f>IF(AA92="","",AC92/AB92*AA92)</f>
        <v>9333.3333333333339</v>
      </c>
      <c r="AE92" s="41">
        <v>3500</v>
      </c>
      <c r="AF92" s="42">
        <f>IF(ISERROR(AE92/AD92),"",AE92/AD92)</f>
        <v>0.375</v>
      </c>
      <c r="AG92" s="29" t="s">
        <v>67</v>
      </c>
      <c r="AH92" s="43">
        <v>0.41399999999999998</v>
      </c>
      <c r="AI92" s="42">
        <f>IF(ISERROR(U92*AH92),"",U92*AH92)</f>
        <v>1.52352</v>
      </c>
      <c r="AJ92" s="42">
        <f>IF(ISERROR(U92+AF92+AI92),"",U92+AF92+AI92)</f>
        <v>5.5785199999999993</v>
      </c>
      <c r="AK92" s="44">
        <v>0</v>
      </c>
      <c r="AL92" s="42">
        <f t="shared" si="147"/>
        <v>0</v>
      </c>
      <c r="AM92" s="44">
        <v>0</v>
      </c>
      <c r="AN92" s="42">
        <f t="shared" si="148"/>
        <v>0</v>
      </c>
      <c r="AO92" s="44">
        <v>5.5E-2</v>
      </c>
      <c r="AP92" s="42">
        <f>IF(ISERROR(AY92*AO92),"",AY92*AO92)</f>
        <v>0.41525000000000001</v>
      </c>
      <c r="AQ92" s="44">
        <v>0</v>
      </c>
      <c r="AR92" s="42">
        <f>IF(ISERROR(U92*AQ92),"",U92*AQ92)</f>
        <v>0</v>
      </c>
      <c r="AS92" s="45">
        <v>0</v>
      </c>
      <c r="AT92" s="44">
        <v>0</v>
      </c>
      <c r="AU92" s="42">
        <f>IF(ISERROR(AY92*AT92),"",AY92*AT92)</f>
        <v>0</v>
      </c>
      <c r="AV92" s="42">
        <f>IF(ISERROR(AL92+AN92+AP92+AR92+AU92),"",AL92+AN92+AP92+AR92+AU92)</f>
        <v>0.41525000000000001</v>
      </c>
      <c r="AW92" s="42">
        <f t="shared" si="149"/>
        <v>5.9937699999999996</v>
      </c>
      <c r="AX92" s="46">
        <f t="shared" si="3"/>
        <v>0.20612317880794706</v>
      </c>
      <c r="AY92" s="6">
        <v>7.55</v>
      </c>
      <c r="AZ92" s="38"/>
      <c r="BA92" s="42">
        <f>IF(ISERROR(AW92*AZ92),"",AW92*AZ92)</f>
        <v>0</v>
      </c>
      <c r="BB92" s="42">
        <f>IF(ISERROR(AY92*AZ92),"",AY92*AZ92)</f>
        <v>0</v>
      </c>
    </row>
    <row r="93" spans="1:54" ht="15" customHeight="1" x14ac:dyDescent="0.25">
      <c r="A93" s="31">
        <v>94</v>
      </c>
      <c r="B93" s="32"/>
      <c r="C93" s="32"/>
      <c r="D93" s="32"/>
      <c r="E93" s="29" t="s">
        <v>54</v>
      </c>
      <c r="F93" s="29" t="s">
        <v>55</v>
      </c>
      <c r="G93" s="29" t="s">
        <v>56</v>
      </c>
      <c r="H93" s="30" t="s">
        <v>57</v>
      </c>
      <c r="I93" s="29" t="s">
        <v>58</v>
      </c>
      <c r="J93" s="29" t="s">
        <v>68</v>
      </c>
      <c r="K93" s="31" t="s">
        <v>60</v>
      </c>
      <c r="L93" s="32" t="s">
        <v>61</v>
      </c>
      <c r="M93" s="29" t="s">
        <v>69</v>
      </c>
      <c r="N93" s="29" t="s">
        <v>193</v>
      </c>
      <c r="O93" s="29"/>
      <c r="P93" s="33" t="s">
        <v>195</v>
      </c>
      <c r="Q93" s="29"/>
      <c r="R93" s="29"/>
      <c r="S93" s="29" t="s">
        <v>65</v>
      </c>
      <c r="T93" s="34">
        <v>4.37</v>
      </c>
      <c r="U93" s="35">
        <v>4.5</v>
      </c>
      <c r="V93" s="29" t="s">
        <v>66</v>
      </c>
      <c r="W93" s="36">
        <v>30</v>
      </c>
      <c r="X93" s="36">
        <v>25</v>
      </c>
      <c r="Y93" s="36">
        <v>36</v>
      </c>
      <c r="Z93" s="37">
        <v>6.17</v>
      </c>
      <c r="AA93" s="38">
        <v>4</v>
      </c>
      <c r="AB93" s="39">
        <f t="shared" ref="AB93:AB96" si="205">IF(W93="","",W93*X93*Y93/1000000)</f>
        <v>2.7E-2</v>
      </c>
      <c r="AC93" s="37">
        <v>56</v>
      </c>
      <c r="AD93" s="40">
        <f t="shared" ref="AD93:AD96" si="206">IF(AA93="","",AC93/AB93*AA93)</f>
        <v>8296.2962962962956</v>
      </c>
      <c r="AE93" s="41">
        <v>3500</v>
      </c>
      <c r="AF93" s="42">
        <f t="shared" ref="AF93:AF96" si="207">IF(ISERROR(AE93/AD93),"",AE93/AD93)</f>
        <v>0.42187500000000006</v>
      </c>
      <c r="AG93" s="29" t="s">
        <v>67</v>
      </c>
      <c r="AH93" s="43">
        <v>0.41399999999999998</v>
      </c>
      <c r="AI93" s="42">
        <f t="shared" ref="AI93:AI96" si="208">IF(ISERROR(U93*AH93),"",U93*AH93)</f>
        <v>1.863</v>
      </c>
      <c r="AJ93" s="42">
        <f t="shared" ref="AJ93:AJ96" si="209">IF(ISERROR(U93+AF93+AI93),"",U93+AF93+AI93)</f>
        <v>6.7848749999999995</v>
      </c>
      <c r="AK93" s="44">
        <v>0</v>
      </c>
      <c r="AL93" s="42">
        <f t="shared" si="147"/>
        <v>0</v>
      </c>
      <c r="AM93" s="44">
        <v>0</v>
      </c>
      <c r="AN93" s="42">
        <f t="shared" si="148"/>
        <v>0</v>
      </c>
      <c r="AO93" s="44">
        <v>5.5E-2</v>
      </c>
      <c r="AP93" s="42">
        <f t="shared" ref="AP93:AP96" si="210">IF(ISERROR(AY93*AO93),"",AY93*AO93)</f>
        <v>0.50600000000000001</v>
      </c>
      <c r="AQ93" s="44">
        <v>0</v>
      </c>
      <c r="AR93" s="42">
        <f t="shared" ref="AR93:AR96" si="211">IF(ISERROR(U93*AQ93),"",U93*AQ93)</f>
        <v>0</v>
      </c>
      <c r="AS93" s="45">
        <v>0</v>
      </c>
      <c r="AT93" s="44">
        <v>0</v>
      </c>
      <c r="AU93" s="42">
        <f t="shared" ref="AU93:AU96" si="212">IF(ISERROR(AY93*AT93),"",AY93*AT93)</f>
        <v>0</v>
      </c>
      <c r="AV93" s="42">
        <f t="shared" ref="AV93:AV96" si="213">IF(ISERROR(AL93+AN93+AP93+AR93+AU93),"",AL93+AN93+AP93+AR93+AU93)</f>
        <v>0.50600000000000001</v>
      </c>
      <c r="AW93" s="42">
        <f t="shared" si="149"/>
        <v>7.2908749999999998</v>
      </c>
      <c r="AX93" s="46">
        <f t="shared" si="3"/>
        <v>0.2075135869565217</v>
      </c>
      <c r="AY93" s="6">
        <v>9.1999999999999993</v>
      </c>
      <c r="AZ93" s="38"/>
      <c r="BA93" s="42">
        <f t="shared" ref="BA93:BA96" si="214">IF(ISERROR(AW93*AZ93),"",AW93*AZ93)</f>
        <v>0</v>
      </c>
      <c r="BB93" s="42">
        <f t="shared" ref="BB93:BB96" si="215">IF(ISERROR(AY93*AZ93),"",AY93*AZ93)</f>
        <v>0</v>
      </c>
    </row>
    <row r="94" spans="1:54" ht="15" customHeight="1" x14ac:dyDescent="0.25">
      <c r="A94" s="31">
        <v>95</v>
      </c>
      <c r="B94" s="32"/>
      <c r="C94" s="32"/>
      <c r="D94" s="32"/>
      <c r="E94" s="29" t="s">
        <v>54</v>
      </c>
      <c r="F94" s="29" t="s">
        <v>55</v>
      </c>
      <c r="G94" s="29" t="s">
        <v>56</v>
      </c>
      <c r="H94" s="30" t="s">
        <v>57</v>
      </c>
      <c r="I94" s="29" t="s">
        <v>58</v>
      </c>
      <c r="J94" s="29" t="s">
        <v>68</v>
      </c>
      <c r="K94" s="31" t="s">
        <v>60</v>
      </c>
      <c r="L94" s="32" t="s">
        <v>61</v>
      </c>
      <c r="M94" s="29" t="s">
        <v>71</v>
      </c>
      <c r="N94" s="29" t="s">
        <v>193</v>
      </c>
      <c r="O94" s="29"/>
      <c r="P94" s="33" t="s">
        <v>196</v>
      </c>
      <c r="Q94" s="29"/>
      <c r="R94" s="29"/>
      <c r="S94" s="29" t="s">
        <v>65</v>
      </c>
      <c r="T94" s="34">
        <v>4.8499999999999996</v>
      </c>
      <c r="U94" s="35">
        <v>5</v>
      </c>
      <c r="V94" s="29" t="s">
        <v>66</v>
      </c>
      <c r="W94" s="36">
        <v>30</v>
      </c>
      <c r="X94" s="36">
        <v>25</v>
      </c>
      <c r="Y94" s="36">
        <v>40</v>
      </c>
      <c r="Z94" s="37">
        <v>7.04</v>
      </c>
      <c r="AA94" s="38">
        <v>4</v>
      </c>
      <c r="AB94" s="39">
        <f t="shared" si="205"/>
        <v>0.03</v>
      </c>
      <c r="AC94" s="37">
        <v>56</v>
      </c>
      <c r="AD94" s="40">
        <f t="shared" si="206"/>
        <v>7466.666666666667</v>
      </c>
      <c r="AE94" s="41">
        <v>3500</v>
      </c>
      <c r="AF94" s="42">
        <f t="shared" si="207"/>
        <v>0.46875</v>
      </c>
      <c r="AG94" s="29" t="s">
        <v>67</v>
      </c>
      <c r="AH94" s="43">
        <v>0.41399999999999998</v>
      </c>
      <c r="AI94" s="42">
        <f t="shared" si="208"/>
        <v>2.0699999999999998</v>
      </c>
      <c r="AJ94" s="42">
        <f t="shared" si="209"/>
        <v>7.5387500000000003</v>
      </c>
      <c r="AK94" s="44">
        <v>0</v>
      </c>
      <c r="AL94" s="42">
        <f t="shared" si="147"/>
        <v>0</v>
      </c>
      <c r="AM94" s="44">
        <v>0</v>
      </c>
      <c r="AN94" s="42">
        <f t="shared" si="148"/>
        <v>0</v>
      </c>
      <c r="AO94" s="44">
        <v>5.5E-2</v>
      </c>
      <c r="AP94" s="42">
        <f t="shared" si="210"/>
        <v>0.5665</v>
      </c>
      <c r="AQ94" s="44">
        <v>0</v>
      </c>
      <c r="AR94" s="42">
        <f t="shared" si="211"/>
        <v>0</v>
      </c>
      <c r="AS94" s="45">
        <v>0</v>
      </c>
      <c r="AT94" s="44">
        <v>0</v>
      </c>
      <c r="AU94" s="42">
        <f t="shared" si="212"/>
        <v>0</v>
      </c>
      <c r="AV94" s="42">
        <f t="shared" si="213"/>
        <v>0.5665</v>
      </c>
      <c r="AW94" s="42">
        <f t="shared" si="149"/>
        <v>8.1052499999999998</v>
      </c>
      <c r="AX94" s="46">
        <f t="shared" si="3"/>
        <v>0.21308252427184474</v>
      </c>
      <c r="AY94" s="6">
        <v>10.3</v>
      </c>
      <c r="AZ94" s="38"/>
      <c r="BA94" s="42">
        <f t="shared" si="214"/>
        <v>0</v>
      </c>
      <c r="BB94" s="42">
        <f t="shared" si="215"/>
        <v>0</v>
      </c>
    </row>
    <row r="95" spans="1:54" ht="15" customHeight="1" x14ac:dyDescent="0.25">
      <c r="A95" s="31">
        <v>96</v>
      </c>
      <c r="B95" s="32"/>
      <c r="C95" s="32"/>
      <c r="D95" s="32"/>
      <c r="E95" s="29" t="s">
        <v>54</v>
      </c>
      <c r="F95" s="29" t="s">
        <v>55</v>
      </c>
      <c r="G95" s="29" t="s">
        <v>56</v>
      </c>
      <c r="H95" s="30" t="s">
        <v>57</v>
      </c>
      <c r="I95" s="29" t="s">
        <v>58</v>
      </c>
      <c r="J95" s="29" t="s">
        <v>174</v>
      </c>
      <c r="K95" s="31" t="s">
        <v>60</v>
      </c>
      <c r="L95" s="32" t="s">
        <v>61</v>
      </c>
      <c r="M95" s="29" t="s">
        <v>73</v>
      </c>
      <c r="N95" s="29" t="s">
        <v>193</v>
      </c>
      <c r="O95" s="29"/>
      <c r="P95" s="33" t="s">
        <v>197</v>
      </c>
      <c r="Q95" s="29"/>
      <c r="R95" s="29"/>
      <c r="S95" s="29" t="s">
        <v>65</v>
      </c>
      <c r="T95" s="34">
        <v>5.61</v>
      </c>
      <c r="U95" s="35">
        <v>5.78</v>
      </c>
      <c r="V95" s="29" t="s">
        <v>66</v>
      </c>
      <c r="W95" s="36">
        <v>30</v>
      </c>
      <c r="X95" s="36">
        <v>25</v>
      </c>
      <c r="Y95" s="36">
        <v>44</v>
      </c>
      <c r="Z95" s="37">
        <v>8.3699999999999992</v>
      </c>
      <c r="AA95" s="38">
        <v>4</v>
      </c>
      <c r="AB95" s="39">
        <f t="shared" si="205"/>
        <v>3.3000000000000002E-2</v>
      </c>
      <c r="AC95" s="37">
        <v>56</v>
      </c>
      <c r="AD95" s="40">
        <f t="shared" si="206"/>
        <v>6787.878787878788</v>
      </c>
      <c r="AE95" s="41">
        <v>3500</v>
      </c>
      <c r="AF95" s="42">
        <f t="shared" si="207"/>
        <v>0.515625</v>
      </c>
      <c r="AG95" s="29" t="s">
        <v>67</v>
      </c>
      <c r="AH95" s="43">
        <v>0.41399999999999998</v>
      </c>
      <c r="AI95" s="42">
        <f t="shared" si="208"/>
        <v>2.3929200000000002</v>
      </c>
      <c r="AJ95" s="42">
        <f t="shared" si="209"/>
        <v>8.6885450000000013</v>
      </c>
      <c r="AK95" s="44">
        <v>0</v>
      </c>
      <c r="AL95" s="42">
        <f t="shared" si="147"/>
        <v>0</v>
      </c>
      <c r="AM95" s="44">
        <v>0</v>
      </c>
      <c r="AN95" s="42">
        <f t="shared" si="148"/>
        <v>0</v>
      </c>
      <c r="AO95" s="44">
        <v>5.5E-2</v>
      </c>
      <c r="AP95" s="42">
        <f t="shared" si="210"/>
        <v>0.66</v>
      </c>
      <c r="AQ95" s="44">
        <v>0</v>
      </c>
      <c r="AR95" s="42">
        <f t="shared" si="211"/>
        <v>0</v>
      </c>
      <c r="AS95" s="45">
        <v>0</v>
      </c>
      <c r="AT95" s="44">
        <v>0</v>
      </c>
      <c r="AU95" s="42">
        <f t="shared" si="212"/>
        <v>0</v>
      </c>
      <c r="AV95" s="42">
        <f t="shared" si="213"/>
        <v>0.66</v>
      </c>
      <c r="AW95" s="42">
        <f t="shared" si="149"/>
        <v>9.3485450000000014</v>
      </c>
      <c r="AX95" s="46">
        <f t="shared" si="3"/>
        <v>0.2209545833333332</v>
      </c>
      <c r="AY95" s="6">
        <v>12</v>
      </c>
      <c r="AZ95" s="38"/>
      <c r="BA95" s="42">
        <f t="shared" si="214"/>
        <v>0</v>
      </c>
      <c r="BB95" s="42">
        <f t="shared" si="215"/>
        <v>0</v>
      </c>
    </row>
    <row r="96" spans="1:54" ht="15" customHeight="1" x14ac:dyDescent="0.25">
      <c r="A96" s="31">
        <v>97</v>
      </c>
      <c r="B96" s="32"/>
      <c r="C96" s="32"/>
      <c r="D96" s="32"/>
      <c r="E96" s="29" t="s">
        <v>54</v>
      </c>
      <c r="F96" s="29" t="s">
        <v>55</v>
      </c>
      <c r="G96" s="29" t="s">
        <v>56</v>
      </c>
      <c r="H96" s="30" t="s">
        <v>57</v>
      </c>
      <c r="I96" s="29" t="s">
        <v>58</v>
      </c>
      <c r="J96" s="29" t="s">
        <v>68</v>
      </c>
      <c r="K96" s="31" t="s">
        <v>60</v>
      </c>
      <c r="L96" s="32" t="s">
        <v>61</v>
      </c>
      <c r="M96" s="29" t="s">
        <v>75</v>
      </c>
      <c r="N96" s="29" t="s">
        <v>193</v>
      </c>
      <c r="O96" s="29"/>
      <c r="P96" s="33" t="s">
        <v>198</v>
      </c>
      <c r="Q96" s="32"/>
      <c r="R96" s="32"/>
      <c r="S96" s="29" t="s">
        <v>65</v>
      </c>
      <c r="T96" s="34">
        <v>5.7</v>
      </c>
      <c r="U96" s="35">
        <v>5.88</v>
      </c>
      <c r="V96" s="29" t="s">
        <v>66</v>
      </c>
      <c r="W96" s="48">
        <v>30</v>
      </c>
      <c r="X96" s="48">
        <v>25</v>
      </c>
      <c r="Y96" s="48">
        <v>44</v>
      </c>
      <c r="Z96" s="49">
        <v>8.3699999999999992</v>
      </c>
      <c r="AA96" s="38">
        <v>4</v>
      </c>
      <c r="AB96" s="50">
        <f t="shared" si="205"/>
        <v>3.3000000000000002E-2</v>
      </c>
      <c r="AC96" s="37">
        <v>56</v>
      </c>
      <c r="AD96" s="40">
        <f t="shared" si="206"/>
        <v>6787.878787878788</v>
      </c>
      <c r="AE96" s="41">
        <v>3500</v>
      </c>
      <c r="AF96" s="51">
        <f t="shared" si="207"/>
        <v>0.515625</v>
      </c>
      <c r="AG96" s="32" t="s">
        <v>67</v>
      </c>
      <c r="AH96" s="43">
        <v>0.41399999999999998</v>
      </c>
      <c r="AI96" s="42">
        <f t="shared" si="208"/>
        <v>2.43432</v>
      </c>
      <c r="AJ96" s="42">
        <f t="shared" si="209"/>
        <v>8.8299450000000004</v>
      </c>
      <c r="AK96" s="44">
        <v>0</v>
      </c>
      <c r="AL96" s="51">
        <f t="shared" si="147"/>
        <v>0</v>
      </c>
      <c r="AM96" s="44">
        <v>0</v>
      </c>
      <c r="AN96" s="51">
        <f t="shared" si="148"/>
        <v>0</v>
      </c>
      <c r="AO96" s="44">
        <v>5.5E-2</v>
      </c>
      <c r="AP96" s="42">
        <f t="shared" si="210"/>
        <v>0.66</v>
      </c>
      <c r="AQ96" s="44">
        <v>0</v>
      </c>
      <c r="AR96" s="42">
        <f t="shared" si="211"/>
        <v>0</v>
      </c>
      <c r="AS96" s="45">
        <v>0</v>
      </c>
      <c r="AT96" s="44">
        <v>0</v>
      </c>
      <c r="AU96" s="42">
        <f t="shared" si="212"/>
        <v>0</v>
      </c>
      <c r="AV96" s="42">
        <f t="shared" si="213"/>
        <v>0.66</v>
      </c>
      <c r="AW96" s="51">
        <f t="shared" si="149"/>
        <v>9.4899450000000005</v>
      </c>
      <c r="AX96" s="52">
        <f t="shared" si="3"/>
        <v>0.20917124999999995</v>
      </c>
      <c r="AY96" s="6">
        <v>12</v>
      </c>
      <c r="AZ96" s="5"/>
      <c r="BA96" s="42">
        <f t="shared" si="214"/>
        <v>0</v>
      </c>
      <c r="BB96" s="42">
        <f t="shared" si="215"/>
        <v>0</v>
      </c>
    </row>
    <row r="97" spans="1:54" ht="15" customHeight="1" x14ac:dyDescent="0.25">
      <c r="A97" s="31">
        <v>98</v>
      </c>
      <c r="B97" s="32"/>
      <c r="C97" s="32"/>
      <c r="D97" s="32"/>
      <c r="E97" s="29" t="s">
        <v>54</v>
      </c>
      <c r="F97" s="29" t="s">
        <v>55</v>
      </c>
      <c r="G97" s="29" t="s">
        <v>56</v>
      </c>
      <c r="H97" s="30" t="s">
        <v>57</v>
      </c>
      <c r="I97" s="29" t="s">
        <v>58</v>
      </c>
      <c r="J97" s="29" t="s">
        <v>68</v>
      </c>
      <c r="K97" s="31" t="s">
        <v>60</v>
      </c>
      <c r="L97" s="32" t="s">
        <v>61</v>
      </c>
      <c r="M97" s="29" t="s">
        <v>62</v>
      </c>
      <c r="N97" s="29" t="s">
        <v>199</v>
      </c>
      <c r="O97" s="29"/>
      <c r="P97" s="33" t="s">
        <v>200</v>
      </c>
      <c r="Q97" s="29"/>
      <c r="R97" s="29"/>
      <c r="S97" s="29" t="s">
        <v>65</v>
      </c>
      <c r="T97" s="34">
        <v>3.57</v>
      </c>
      <c r="U97" s="35">
        <v>3.68</v>
      </c>
      <c r="V97" s="29" t="s">
        <v>66</v>
      </c>
      <c r="W97" s="36">
        <v>30</v>
      </c>
      <c r="X97" s="36">
        <v>25</v>
      </c>
      <c r="Y97" s="36">
        <v>32</v>
      </c>
      <c r="Z97" s="37">
        <v>4.3600000000000003</v>
      </c>
      <c r="AA97" s="38">
        <v>4</v>
      </c>
      <c r="AB97" s="39">
        <f>IF(W97="","",W97*X97*Y97/1000000)</f>
        <v>2.4E-2</v>
      </c>
      <c r="AC97" s="37">
        <v>56</v>
      </c>
      <c r="AD97" s="40">
        <f>IF(AA97="","",AC97/AB97*AA97)</f>
        <v>9333.3333333333339</v>
      </c>
      <c r="AE97" s="41">
        <v>3500</v>
      </c>
      <c r="AF97" s="42">
        <f>IF(ISERROR(AE97/AD97),"",AE97/AD97)</f>
        <v>0.375</v>
      </c>
      <c r="AG97" s="29" t="s">
        <v>67</v>
      </c>
      <c r="AH97" s="43">
        <v>0.41399999999999998</v>
      </c>
      <c r="AI97" s="42">
        <f>IF(ISERROR(U97*AH97),"",U97*AH97)</f>
        <v>1.52352</v>
      </c>
      <c r="AJ97" s="42">
        <f>IF(ISERROR(U97+AF97+AI97),"",U97+AF97+AI97)</f>
        <v>5.5785199999999993</v>
      </c>
      <c r="AK97" s="44">
        <v>0</v>
      </c>
      <c r="AL97" s="42">
        <f t="shared" si="147"/>
        <v>0</v>
      </c>
      <c r="AM97" s="44">
        <v>0</v>
      </c>
      <c r="AN97" s="42">
        <f t="shared" si="148"/>
        <v>0</v>
      </c>
      <c r="AO97" s="44">
        <v>5.5E-2</v>
      </c>
      <c r="AP97" s="42">
        <f>IF(ISERROR(AY97*AO97),"",AY97*AO97)</f>
        <v>0.41525000000000001</v>
      </c>
      <c r="AQ97" s="44">
        <v>0</v>
      </c>
      <c r="AR97" s="42">
        <f>IF(ISERROR(U97*AQ97),"",U97*AQ97)</f>
        <v>0</v>
      </c>
      <c r="AS97" s="45">
        <v>0</v>
      </c>
      <c r="AT97" s="44">
        <v>0</v>
      </c>
      <c r="AU97" s="42">
        <f>IF(ISERROR(AY97*AT97),"",AY97*AT97)</f>
        <v>0</v>
      </c>
      <c r="AV97" s="42">
        <f>IF(ISERROR(AL97+AN97+AP97+AR97+AU97),"",AL97+AN97+AP97+AR97+AU97)</f>
        <v>0.41525000000000001</v>
      </c>
      <c r="AW97" s="42">
        <f t="shared" si="149"/>
        <v>5.9937699999999996</v>
      </c>
      <c r="AX97" s="46">
        <f t="shared" si="3"/>
        <v>0.20612317880794706</v>
      </c>
      <c r="AY97" s="6">
        <v>7.55</v>
      </c>
      <c r="AZ97" s="38"/>
      <c r="BA97" s="42">
        <f>IF(ISERROR(AW97*AZ97),"",AW97*AZ97)</f>
        <v>0</v>
      </c>
      <c r="BB97" s="42">
        <f>IF(ISERROR(AY97*AZ97),"",AY97*AZ97)</f>
        <v>0</v>
      </c>
    </row>
    <row r="98" spans="1:54" ht="15" customHeight="1" x14ac:dyDescent="0.25">
      <c r="A98" s="31">
        <v>99</v>
      </c>
      <c r="B98" s="32"/>
      <c r="C98" s="32"/>
      <c r="D98" s="32"/>
      <c r="E98" s="29" t="s">
        <v>54</v>
      </c>
      <c r="F98" s="29" t="s">
        <v>55</v>
      </c>
      <c r="G98" s="29" t="s">
        <v>56</v>
      </c>
      <c r="H98" s="30" t="s">
        <v>57</v>
      </c>
      <c r="I98" s="29" t="s">
        <v>58</v>
      </c>
      <c r="J98" s="29" t="s">
        <v>201</v>
      </c>
      <c r="K98" s="31" t="s">
        <v>60</v>
      </c>
      <c r="L98" s="32" t="s">
        <v>61</v>
      </c>
      <c r="M98" s="29" t="s">
        <v>69</v>
      </c>
      <c r="N98" s="29" t="s">
        <v>199</v>
      </c>
      <c r="O98" s="29"/>
      <c r="P98" s="33" t="s">
        <v>202</v>
      </c>
      <c r="Q98" s="29"/>
      <c r="R98" s="29"/>
      <c r="S98" s="29" t="s">
        <v>65</v>
      </c>
      <c r="T98" s="34">
        <v>4.37</v>
      </c>
      <c r="U98" s="35">
        <v>4.5</v>
      </c>
      <c r="V98" s="29" t="s">
        <v>66</v>
      </c>
      <c r="W98" s="36">
        <v>30</v>
      </c>
      <c r="X98" s="36">
        <v>25</v>
      </c>
      <c r="Y98" s="36">
        <v>36</v>
      </c>
      <c r="Z98" s="37">
        <v>6.17</v>
      </c>
      <c r="AA98" s="38">
        <v>4</v>
      </c>
      <c r="AB98" s="39">
        <f t="shared" ref="AB98:AB101" si="216">IF(W98="","",W98*X98*Y98/1000000)</f>
        <v>2.7E-2</v>
      </c>
      <c r="AC98" s="37">
        <v>56</v>
      </c>
      <c r="AD98" s="40">
        <f t="shared" ref="AD98:AD101" si="217">IF(AA98="","",AC98/AB98*AA98)</f>
        <v>8296.2962962962956</v>
      </c>
      <c r="AE98" s="41">
        <v>3500</v>
      </c>
      <c r="AF98" s="42">
        <f t="shared" ref="AF98:AF101" si="218">IF(ISERROR(AE98/AD98),"",AE98/AD98)</f>
        <v>0.42187500000000006</v>
      </c>
      <c r="AG98" s="29" t="s">
        <v>67</v>
      </c>
      <c r="AH98" s="43">
        <v>0.41399999999999998</v>
      </c>
      <c r="AI98" s="42">
        <f t="shared" ref="AI98:AI101" si="219">IF(ISERROR(U98*AH98),"",U98*AH98)</f>
        <v>1.863</v>
      </c>
      <c r="AJ98" s="42">
        <f t="shared" ref="AJ98:AJ101" si="220">IF(ISERROR(U98+AF98+AI98),"",U98+AF98+AI98)</f>
        <v>6.7848749999999995</v>
      </c>
      <c r="AK98" s="44">
        <v>0</v>
      </c>
      <c r="AL98" s="42">
        <f t="shared" si="147"/>
        <v>0</v>
      </c>
      <c r="AM98" s="44">
        <v>0</v>
      </c>
      <c r="AN98" s="42">
        <f t="shared" si="148"/>
        <v>0</v>
      </c>
      <c r="AO98" s="44">
        <v>5.5E-2</v>
      </c>
      <c r="AP98" s="42">
        <f t="shared" ref="AP98:AP101" si="221">IF(ISERROR(AY98*AO98),"",AY98*AO98)</f>
        <v>0.50600000000000001</v>
      </c>
      <c r="AQ98" s="44">
        <v>0</v>
      </c>
      <c r="AR98" s="42">
        <f t="shared" ref="AR98:AR101" si="222">IF(ISERROR(U98*AQ98),"",U98*AQ98)</f>
        <v>0</v>
      </c>
      <c r="AS98" s="45">
        <v>0</v>
      </c>
      <c r="AT98" s="44">
        <v>0</v>
      </c>
      <c r="AU98" s="42">
        <f t="shared" ref="AU98:AU101" si="223">IF(ISERROR(AY98*AT98),"",AY98*AT98)</f>
        <v>0</v>
      </c>
      <c r="AV98" s="42">
        <f t="shared" ref="AV98:AV101" si="224">IF(ISERROR(AL98+AN98+AP98+AR98+AU98),"",AL98+AN98+AP98+AR98+AU98)</f>
        <v>0.50600000000000001</v>
      </c>
      <c r="AW98" s="42">
        <f t="shared" si="149"/>
        <v>7.2908749999999998</v>
      </c>
      <c r="AX98" s="46">
        <f t="shared" si="3"/>
        <v>0.2075135869565217</v>
      </c>
      <c r="AY98" s="6">
        <v>9.1999999999999993</v>
      </c>
      <c r="AZ98" s="38"/>
      <c r="BA98" s="42">
        <f t="shared" ref="BA98:BA101" si="225">IF(ISERROR(AW98*AZ98),"",AW98*AZ98)</f>
        <v>0</v>
      </c>
      <c r="BB98" s="42">
        <f t="shared" ref="BB98:BB101" si="226">IF(ISERROR(AY98*AZ98),"",AY98*AZ98)</f>
        <v>0</v>
      </c>
    </row>
    <row r="99" spans="1:54" ht="15" customHeight="1" x14ac:dyDescent="0.25">
      <c r="A99" s="31">
        <v>100</v>
      </c>
      <c r="B99" s="32"/>
      <c r="C99" s="32"/>
      <c r="D99" s="32"/>
      <c r="E99" s="29" t="s">
        <v>54</v>
      </c>
      <c r="F99" s="29" t="s">
        <v>55</v>
      </c>
      <c r="G99" s="29" t="s">
        <v>56</v>
      </c>
      <c r="H99" s="30" t="s">
        <v>57</v>
      </c>
      <c r="I99" s="29" t="s">
        <v>58</v>
      </c>
      <c r="J99" s="29" t="s">
        <v>68</v>
      </c>
      <c r="K99" s="31" t="s">
        <v>60</v>
      </c>
      <c r="L99" s="32" t="s">
        <v>61</v>
      </c>
      <c r="M99" s="29" t="s">
        <v>71</v>
      </c>
      <c r="N99" s="29" t="s">
        <v>199</v>
      </c>
      <c r="O99" s="29"/>
      <c r="P99" s="33" t="s">
        <v>203</v>
      </c>
      <c r="Q99" s="29"/>
      <c r="R99" s="29"/>
      <c r="S99" s="29" t="s">
        <v>65</v>
      </c>
      <c r="T99" s="34">
        <v>4.8499999999999996</v>
      </c>
      <c r="U99" s="35">
        <v>5</v>
      </c>
      <c r="V99" s="29" t="s">
        <v>66</v>
      </c>
      <c r="W99" s="36">
        <v>30</v>
      </c>
      <c r="X99" s="36">
        <v>25</v>
      </c>
      <c r="Y99" s="36">
        <v>40</v>
      </c>
      <c r="Z99" s="37">
        <v>7.04</v>
      </c>
      <c r="AA99" s="38">
        <v>4</v>
      </c>
      <c r="AB99" s="39">
        <f t="shared" si="216"/>
        <v>0.03</v>
      </c>
      <c r="AC99" s="37">
        <v>56</v>
      </c>
      <c r="AD99" s="40">
        <f t="shared" si="217"/>
        <v>7466.666666666667</v>
      </c>
      <c r="AE99" s="41">
        <v>3500</v>
      </c>
      <c r="AF99" s="42">
        <f t="shared" si="218"/>
        <v>0.46875</v>
      </c>
      <c r="AG99" s="29" t="s">
        <v>67</v>
      </c>
      <c r="AH99" s="43">
        <v>0.41399999999999998</v>
      </c>
      <c r="AI99" s="42">
        <f t="shared" si="219"/>
        <v>2.0699999999999998</v>
      </c>
      <c r="AJ99" s="42">
        <f t="shared" si="220"/>
        <v>7.5387500000000003</v>
      </c>
      <c r="AK99" s="44">
        <v>0</v>
      </c>
      <c r="AL99" s="42">
        <f t="shared" si="147"/>
        <v>0</v>
      </c>
      <c r="AM99" s="44">
        <v>0</v>
      </c>
      <c r="AN99" s="42">
        <f t="shared" si="148"/>
        <v>0</v>
      </c>
      <c r="AO99" s="44">
        <v>5.5E-2</v>
      </c>
      <c r="AP99" s="42">
        <f t="shared" si="221"/>
        <v>0.5665</v>
      </c>
      <c r="AQ99" s="44">
        <v>0</v>
      </c>
      <c r="AR99" s="42">
        <f t="shared" si="222"/>
        <v>0</v>
      </c>
      <c r="AS99" s="45">
        <v>0</v>
      </c>
      <c r="AT99" s="44">
        <v>0</v>
      </c>
      <c r="AU99" s="42">
        <f t="shared" si="223"/>
        <v>0</v>
      </c>
      <c r="AV99" s="42">
        <f t="shared" si="224"/>
        <v>0.5665</v>
      </c>
      <c r="AW99" s="42">
        <f t="shared" si="149"/>
        <v>8.1052499999999998</v>
      </c>
      <c r="AX99" s="46">
        <f t="shared" si="3"/>
        <v>0.21308252427184474</v>
      </c>
      <c r="AY99" s="6">
        <v>10.3</v>
      </c>
      <c r="AZ99" s="38"/>
      <c r="BA99" s="42">
        <f t="shared" si="225"/>
        <v>0</v>
      </c>
      <c r="BB99" s="42">
        <f t="shared" si="226"/>
        <v>0</v>
      </c>
    </row>
    <row r="100" spans="1:54" ht="15" customHeight="1" x14ac:dyDescent="0.25">
      <c r="A100" s="31">
        <v>101</v>
      </c>
      <c r="B100" s="32"/>
      <c r="C100" s="32"/>
      <c r="D100" s="32"/>
      <c r="E100" s="29" t="s">
        <v>54</v>
      </c>
      <c r="F100" s="29" t="s">
        <v>55</v>
      </c>
      <c r="G100" s="29" t="s">
        <v>56</v>
      </c>
      <c r="H100" s="30" t="s">
        <v>57</v>
      </c>
      <c r="I100" s="29" t="s">
        <v>58</v>
      </c>
      <c r="J100" s="29" t="s">
        <v>68</v>
      </c>
      <c r="K100" s="31" t="s">
        <v>60</v>
      </c>
      <c r="L100" s="32" t="s">
        <v>61</v>
      </c>
      <c r="M100" s="29" t="s">
        <v>73</v>
      </c>
      <c r="N100" s="29" t="s">
        <v>199</v>
      </c>
      <c r="O100" s="29"/>
      <c r="P100" s="33" t="s">
        <v>204</v>
      </c>
      <c r="Q100" s="29"/>
      <c r="R100" s="29"/>
      <c r="S100" s="29" t="s">
        <v>65</v>
      </c>
      <c r="T100" s="34">
        <v>5.61</v>
      </c>
      <c r="U100" s="35">
        <v>5.78</v>
      </c>
      <c r="V100" s="29" t="s">
        <v>66</v>
      </c>
      <c r="W100" s="36">
        <v>30</v>
      </c>
      <c r="X100" s="36">
        <v>25</v>
      </c>
      <c r="Y100" s="36">
        <v>44</v>
      </c>
      <c r="Z100" s="37">
        <v>8.3699999999999992</v>
      </c>
      <c r="AA100" s="38">
        <v>4</v>
      </c>
      <c r="AB100" s="39">
        <f t="shared" si="216"/>
        <v>3.3000000000000002E-2</v>
      </c>
      <c r="AC100" s="37">
        <v>56</v>
      </c>
      <c r="AD100" s="40">
        <f t="shared" si="217"/>
        <v>6787.878787878788</v>
      </c>
      <c r="AE100" s="41">
        <v>3500</v>
      </c>
      <c r="AF100" s="42">
        <f t="shared" si="218"/>
        <v>0.515625</v>
      </c>
      <c r="AG100" s="29" t="s">
        <v>67</v>
      </c>
      <c r="AH100" s="43">
        <v>0.41399999999999998</v>
      </c>
      <c r="AI100" s="42">
        <f t="shared" si="219"/>
        <v>2.3929200000000002</v>
      </c>
      <c r="AJ100" s="42">
        <f t="shared" si="220"/>
        <v>8.6885450000000013</v>
      </c>
      <c r="AK100" s="44">
        <v>0</v>
      </c>
      <c r="AL100" s="42">
        <f t="shared" si="147"/>
        <v>0</v>
      </c>
      <c r="AM100" s="44">
        <v>0</v>
      </c>
      <c r="AN100" s="42">
        <f t="shared" si="148"/>
        <v>0</v>
      </c>
      <c r="AO100" s="44">
        <v>5.5E-2</v>
      </c>
      <c r="AP100" s="42">
        <f t="shared" si="221"/>
        <v>0.66</v>
      </c>
      <c r="AQ100" s="44">
        <v>0</v>
      </c>
      <c r="AR100" s="42">
        <f t="shared" si="222"/>
        <v>0</v>
      </c>
      <c r="AS100" s="45">
        <v>0</v>
      </c>
      <c r="AT100" s="44">
        <v>0</v>
      </c>
      <c r="AU100" s="42">
        <f t="shared" si="223"/>
        <v>0</v>
      </c>
      <c r="AV100" s="42">
        <f t="shared" si="224"/>
        <v>0.66</v>
      </c>
      <c r="AW100" s="42">
        <f t="shared" si="149"/>
        <v>9.3485450000000014</v>
      </c>
      <c r="AX100" s="46">
        <f t="shared" si="3"/>
        <v>0.2209545833333332</v>
      </c>
      <c r="AY100" s="6">
        <v>12</v>
      </c>
      <c r="AZ100" s="38"/>
      <c r="BA100" s="42">
        <f t="shared" si="225"/>
        <v>0</v>
      </c>
      <c r="BB100" s="42">
        <f t="shared" si="226"/>
        <v>0</v>
      </c>
    </row>
    <row r="101" spans="1:54" ht="15" customHeight="1" x14ac:dyDescent="0.25">
      <c r="A101" s="31">
        <v>102</v>
      </c>
      <c r="B101" s="32"/>
      <c r="C101" s="32"/>
      <c r="D101" s="32"/>
      <c r="E101" s="29" t="s">
        <v>54</v>
      </c>
      <c r="F101" s="29" t="s">
        <v>55</v>
      </c>
      <c r="G101" s="29" t="s">
        <v>56</v>
      </c>
      <c r="H101" s="30" t="s">
        <v>57</v>
      </c>
      <c r="I101" s="29" t="s">
        <v>58</v>
      </c>
      <c r="J101" s="29" t="s">
        <v>68</v>
      </c>
      <c r="K101" s="31" t="s">
        <v>60</v>
      </c>
      <c r="L101" s="32" t="s">
        <v>61</v>
      </c>
      <c r="M101" s="29" t="s">
        <v>75</v>
      </c>
      <c r="N101" s="29" t="s">
        <v>199</v>
      </c>
      <c r="O101" s="29"/>
      <c r="P101" s="33" t="s">
        <v>205</v>
      </c>
      <c r="Q101" s="32"/>
      <c r="R101" s="32"/>
      <c r="S101" s="29" t="s">
        <v>65</v>
      </c>
      <c r="T101" s="34">
        <v>5.7</v>
      </c>
      <c r="U101" s="35">
        <v>5.88</v>
      </c>
      <c r="V101" s="29" t="s">
        <v>66</v>
      </c>
      <c r="W101" s="48">
        <v>30</v>
      </c>
      <c r="X101" s="48">
        <v>25</v>
      </c>
      <c r="Y101" s="48">
        <v>44</v>
      </c>
      <c r="Z101" s="49">
        <v>8.3699999999999992</v>
      </c>
      <c r="AA101" s="38">
        <v>4</v>
      </c>
      <c r="AB101" s="50">
        <f t="shared" si="216"/>
        <v>3.3000000000000002E-2</v>
      </c>
      <c r="AC101" s="37">
        <v>56</v>
      </c>
      <c r="AD101" s="40">
        <f t="shared" si="217"/>
        <v>6787.878787878788</v>
      </c>
      <c r="AE101" s="41">
        <v>3500</v>
      </c>
      <c r="AF101" s="51">
        <f t="shared" si="218"/>
        <v>0.515625</v>
      </c>
      <c r="AG101" s="32" t="s">
        <v>67</v>
      </c>
      <c r="AH101" s="43">
        <v>0.41399999999999998</v>
      </c>
      <c r="AI101" s="42">
        <f t="shared" si="219"/>
        <v>2.43432</v>
      </c>
      <c r="AJ101" s="42">
        <f t="shared" si="220"/>
        <v>8.8299450000000004</v>
      </c>
      <c r="AK101" s="44">
        <v>0</v>
      </c>
      <c r="AL101" s="51">
        <f t="shared" si="147"/>
        <v>0</v>
      </c>
      <c r="AM101" s="44">
        <v>0</v>
      </c>
      <c r="AN101" s="51">
        <f t="shared" si="148"/>
        <v>0</v>
      </c>
      <c r="AO101" s="44">
        <v>5.5E-2</v>
      </c>
      <c r="AP101" s="42">
        <f t="shared" si="221"/>
        <v>0.66</v>
      </c>
      <c r="AQ101" s="44">
        <v>0</v>
      </c>
      <c r="AR101" s="42">
        <f t="shared" si="222"/>
        <v>0</v>
      </c>
      <c r="AS101" s="45">
        <v>0</v>
      </c>
      <c r="AT101" s="44">
        <v>0</v>
      </c>
      <c r="AU101" s="42">
        <f t="shared" si="223"/>
        <v>0</v>
      </c>
      <c r="AV101" s="42">
        <f t="shared" si="224"/>
        <v>0.66</v>
      </c>
      <c r="AW101" s="51">
        <f t="shared" si="149"/>
        <v>9.4899450000000005</v>
      </c>
      <c r="AX101" s="52">
        <f t="shared" si="3"/>
        <v>0.20917124999999995</v>
      </c>
      <c r="AY101" s="6">
        <v>12</v>
      </c>
      <c r="AZ101" s="5"/>
      <c r="BA101" s="42">
        <f t="shared" si="225"/>
        <v>0</v>
      </c>
      <c r="BB101" s="42">
        <f t="shared" si="226"/>
        <v>0</v>
      </c>
    </row>
    <row r="102" spans="1:54" ht="15" customHeight="1" x14ac:dyDescent="0.25">
      <c r="A102" s="31">
        <v>103</v>
      </c>
      <c r="B102" s="32"/>
      <c r="C102" s="32"/>
      <c r="D102" s="32"/>
      <c r="E102" s="29" t="s">
        <v>54</v>
      </c>
      <c r="F102" s="29" t="s">
        <v>55</v>
      </c>
      <c r="G102" s="29" t="s">
        <v>56</v>
      </c>
      <c r="H102" s="30" t="s">
        <v>57</v>
      </c>
      <c r="I102" s="29" t="s">
        <v>58</v>
      </c>
      <c r="J102" s="29" t="s">
        <v>68</v>
      </c>
      <c r="K102" s="31" t="s">
        <v>60</v>
      </c>
      <c r="L102" s="32" t="s">
        <v>61</v>
      </c>
      <c r="M102" s="29" t="s">
        <v>62</v>
      </c>
      <c r="N102" s="29" t="s">
        <v>206</v>
      </c>
      <c r="O102" s="29"/>
      <c r="P102" s="33" t="s">
        <v>207</v>
      </c>
      <c r="Q102" s="29"/>
      <c r="R102" s="29"/>
      <c r="S102" s="29" t="s">
        <v>65</v>
      </c>
      <c r="T102" s="34">
        <v>3.57</v>
      </c>
      <c r="U102" s="35">
        <v>3.68</v>
      </c>
      <c r="V102" s="29" t="s">
        <v>66</v>
      </c>
      <c r="W102" s="36">
        <v>30</v>
      </c>
      <c r="X102" s="36">
        <v>25</v>
      </c>
      <c r="Y102" s="36">
        <v>32</v>
      </c>
      <c r="Z102" s="37">
        <v>4.3600000000000003</v>
      </c>
      <c r="AA102" s="38">
        <v>4</v>
      </c>
      <c r="AB102" s="39">
        <f>IF(W102="","",W102*X102*Y102/1000000)</f>
        <v>2.4E-2</v>
      </c>
      <c r="AC102" s="37">
        <v>56</v>
      </c>
      <c r="AD102" s="40">
        <f>IF(AA102="","",AC102/AB102*AA102)</f>
        <v>9333.3333333333339</v>
      </c>
      <c r="AE102" s="41">
        <v>3500</v>
      </c>
      <c r="AF102" s="42">
        <f>IF(ISERROR(AE102/AD102),"",AE102/AD102)</f>
        <v>0.375</v>
      </c>
      <c r="AG102" s="29" t="s">
        <v>67</v>
      </c>
      <c r="AH102" s="43">
        <v>0.41399999999999998</v>
      </c>
      <c r="AI102" s="42">
        <f>IF(ISERROR(U102*AH102),"",U102*AH102)</f>
        <v>1.52352</v>
      </c>
      <c r="AJ102" s="42">
        <f>IF(ISERROR(U102+AF102+AI102),"",U102+AF102+AI102)</f>
        <v>5.5785199999999993</v>
      </c>
      <c r="AK102" s="44">
        <v>0</v>
      </c>
      <c r="AL102" s="42">
        <f t="shared" si="147"/>
        <v>0</v>
      </c>
      <c r="AM102" s="44">
        <v>0</v>
      </c>
      <c r="AN102" s="42">
        <f t="shared" si="148"/>
        <v>0</v>
      </c>
      <c r="AO102" s="44">
        <v>5.5E-2</v>
      </c>
      <c r="AP102" s="42">
        <f>IF(ISERROR(AY102*AO102),"",AY102*AO102)</f>
        <v>0.41525000000000001</v>
      </c>
      <c r="AQ102" s="44">
        <v>0</v>
      </c>
      <c r="AR102" s="42">
        <f>IF(ISERROR(U102*AQ102),"",U102*AQ102)</f>
        <v>0</v>
      </c>
      <c r="AS102" s="45">
        <v>0</v>
      </c>
      <c r="AT102" s="44">
        <v>0</v>
      </c>
      <c r="AU102" s="42">
        <f>IF(ISERROR(AY102*AT102),"",AY102*AT102)</f>
        <v>0</v>
      </c>
      <c r="AV102" s="42">
        <f>IF(ISERROR(AL102+AN102+AP102+AR102+AU102),"",AL102+AN102+AP102+AR102+AU102)</f>
        <v>0.41525000000000001</v>
      </c>
      <c r="AW102" s="42">
        <f t="shared" si="149"/>
        <v>5.9937699999999996</v>
      </c>
      <c r="AX102" s="46">
        <f t="shared" si="3"/>
        <v>0.20612317880794706</v>
      </c>
      <c r="AY102" s="6">
        <v>7.55</v>
      </c>
      <c r="AZ102" s="38"/>
      <c r="BA102" s="42">
        <f>IF(ISERROR(AW102*AZ102),"",AW102*AZ102)</f>
        <v>0</v>
      </c>
      <c r="BB102" s="42">
        <f>IF(ISERROR(AY102*AZ102),"",AY102*AZ102)</f>
        <v>0</v>
      </c>
    </row>
    <row r="103" spans="1:54" ht="15" customHeight="1" x14ac:dyDescent="0.25">
      <c r="A103" s="31">
        <v>104</v>
      </c>
      <c r="B103" s="32"/>
      <c r="C103" s="32"/>
      <c r="D103" s="32"/>
      <c r="E103" s="29" t="s">
        <v>54</v>
      </c>
      <c r="F103" s="29" t="s">
        <v>55</v>
      </c>
      <c r="G103" s="29" t="s">
        <v>56</v>
      </c>
      <c r="H103" s="30" t="s">
        <v>154</v>
      </c>
      <c r="I103" s="29" t="s">
        <v>58</v>
      </c>
      <c r="J103" s="29" t="s">
        <v>68</v>
      </c>
      <c r="K103" s="31" t="s">
        <v>60</v>
      </c>
      <c r="L103" s="32" t="s">
        <v>61</v>
      </c>
      <c r="M103" s="29" t="s">
        <v>69</v>
      </c>
      <c r="N103" s="29" t="s">
        <v>206</v>
      </c>
      <c r="O103" s="29"/>
      <c r="P103" s="33" t="s">
        <v>208</v>
      </c>
      <c r="Q103" s="29"/>
      <c r="R103" s="29"/>
      <c r="S103" s="29" t="s">
        <v>65</v>
      </c>
      <c r="T103" s="34">
        <v>4.37</v>
      </c>
      <c r="U103" s="35">
        <v>4.5</v>
      </c>
      <c r="V103" s="29" t="s">
        <v>66</v>
      </c>
      <c r="W103" s="36">
        <v>30</v>
      </c>
      <c r="X103" s="36">
        <v>25</v>
      </c>
      <c r="Y103" s="36">
        <v>36</v>
      </c>
      <c r="Z103" s="37">
        <v>6.17</v>
      </c>
      <c r="AA103" s="38">
        <v>4</v>
      </c>
      <c r="AB103" s="39">
        <f t="shared" ref="AB103:AB106" si="227">IF(W103="","",W103*X103*Y103/1000000)</f>
        <v>2.7E-2</v>
      </c>
      <c r="AC103" s="37">
        <v>56</v>
      </c>
      <c r="AD103" s="40">
        <f t="shared" ref="AD103:AD106" si="228">IF(AA103="","",AC103/AB103*AA103)</f>
        <v>8296.2962962962956</v>
      </c>
      <c r="AE103" s="41">
        <v>3500</v>
      </c>
      <c r="AF103" s="42">
        <f t="shared" ref="AF103:AF106" si="229">IF(ISERROR(AE103/AD103),"",AE103/AD103)</f>
        <v>0.42187500000000006</v>
      </c>
      <c r="AG103" s="29" t="s">
        <v>67</v>
      </c>
      <c r="AH103" s="43">
        <v>0.41399999999999998</v>
      </c>
      <c r="AI103" s="42">
        <f t="shared" ref="AI103:AI106" si="230">IF(ISERROR(U103*AH103),"",U103*AH103)</f>
        <v>1.863</v>
      </c>
      <c r="AJ103" s="42">
        <f t="shared" ref="AJ103:AJ106" si="231">IF(ISERROR(U103+AF103+AI103),"",U103+AF103+AI103)</f>
        <v>6.7848749999999995</v>
      </c>
      <c r="AK103" s="44">
        <v>0</v>
      </c>
      <c r="AL103" s="42">
        <f t="shared" si="147"/>
        <v>0</v>
      </c>
      <c r="AM103" s="44">
        <v>0</v>
      </c>
      <c r="AN103" s="42">
        <f t="shared" si="148"/>
        <v>0</v>
      </c>
      <c r="AO103" s="44">
        <v>5.5E-2</v>
      </c>
      <c r="AP103" s="42">
        <f t="shared" ref="AP103:AP106" si="232">IF(ISERROR(AY103*AO103),"",AY103*AO103)</f>
        <v>0.50600000000000001</v>
      </c>
      <c r="AQ103" s="44">
        <v>0</v>
      </c>
      <c r="AR103" s="42">
        <f t="shared" ref="AR103:AR106" si="233">IF(ISERROR(U103*AQ103),"",U103*AQ103)</f>
        <v>0</v>
      </c>
      <c r="AS103" s="45">
        <v>0</v>
      </c>
      <c r="AT103" s="44">
        <v>0</v>
      </c>
      <c r="AU103" s="42">
        <f t="shared" ref="AU103:AU106" si="234">IF(ISERROR(AY103*AT103),"",AY103*AT103)</f>
        <v>0</v>
      </c>
      <c r="AV103" s="42">
        <f t="shared" ref="AV103:AV106" si="235">IF(ISERROR(AL103+AN103+AP103+AR103+AU103),"",AL103+AN103+AP103+AR103+AU103)</f>
        <v>0.50600000000000001</v>
      </c>
      <c r="AW103" s="42">
        <f t="shared" si="149"/>
        <v>7.2908749999999998</v>
      </c>
      <c r="AX103" s="46">
        <f t="shared" si="3"/>
        <v>0.2075135869565217</v>
      </c>
      <c r="AY103" s="6">
        <v>9.1999999999999993</v>
      </c>
      <c r="AZ103" s="38"/>
      <c r="BA103" s="42">
        <f t="shared" ref="BA103:BA106" si="236">IF(ISERROR(AW103*AZ103),"",AW103*AZ103)</f>
        <v>0</v>
      </c>
      <c r="BB103" s="42">
        <f t="shared" ref="BB103:BB106" si="237">IF(ISERROR(AY103*AZ103),"",AY103*AZ103)</f>
        <v>0</v>
      </c>
    </row>
    <row r="104" spans="1:54" ht="15" customHeight="1" x14ac:dyDescent="0.25">
      <c r="A104" s="31">
        <v>105</v>
      </c>
      <c r="B104" s="32"/>
      <c r="C104" s="32"/>
      <c r="D104" s="32"/>
      <c r="E104" s="29" t="s">
        <v>54</v>
      </c>
      <c r="F104" s="29" t="s">
        <v>55</v>
      </c>
      <c r="G104" s="29" t="s">
        <v>56</v>
      </c>
      <c r="H104" s="30" t="s">
        <v>57</v>
      </c>
      <c r="I104" s="29" t="s">
        <v>58</v>
      </c>
      <c r="J104" s="29" t="s">
        <v>68</v>
      </c>
      <c r="K104" s="31" t="s">
        <v>60</v>
      </c>
      <c r="L104" s="32" t="s">
        <v>61</v>
      </c>
      <c r="M104" s="29" t="s">
        <v>71</v>
      </c>
      <c r="N104" s="29" t="s">
        <v>206</v>
      </c>
      <c r="O104" s="29"/>
      <c r="P104" s="33" t="s">
        <v>209</v>
      </c>
      <c r="Q104" s="29"/>
      <c r="R104" s="29"/>
      <c r="S104" s="29" t="s">
        <v>65</v>
      </c>
      <c r="T104" s="34">
        <v>4.8499999999999996</v>
      </c>
      <c r="U104" s="35">
        <v>5</v>
      </c>
      <c r="V104" s="29" t="s">
        <v>66</v>
      </c>
      <c r="W104" s="36">
        <v>30</v>
      </c>
      <c r="X104" s="36">
        <v>25</v>
      </c>
      <c r="Y104" s="36">
        <v>40</v>
      </c>
      <c r="Z104" s="37">
        <v>7.04</v>
      </c>
      <c r="AA104" s="38">
        <v>4</v>
      </c>
      <c r="AB104" s="39">
        <f t="shared" si="227"/>
        <v>0.03</v>
      </c>
      <c r="AC104" s="37">
        <v>56</v>
      </c>
      <c r="AD104" s="40">
        <f t="shared" si="228"/>
        <v>7466.666666666667</v>
      </c>
      <c r="AE104" s="41">
        <v>3500</v>
      </c>
      <c r="AF104" s="42">
        <f t="shared" si="229"/>
        <v>0.46875</v>
      </c>
      <c r="AG104" s="29" t="s">
        <v>67</v>
      </c>
      <c r="AH104" s="43">
        <v>0.41399999999999998</v>
      </c>
      <c r="AI104" s="42">
        <f t="shared" si="230"/>
        <v>2.0699999999999998</v>
      </c>
      <c r="AJ104" s="42">
        <f t="shared" si="231"/>
        <v>7.5387500000000003</v>
      </c>
      <c r="AK104" s="44">
        <v>0</v>
      </c>
      <c r="AL104" s="42">
        <f t="shared" si="147"/>
        <v>0</v>
      </c>
      <c r="AM104" s="44">
        <v>0</v>
      </c>
      <c r="AN104" s="42">
        <f t="shared" si="148"/>
        <v>0</v>
      </c>
      <c r="AO104" s="44">
        <v>5.5E-2</v>
      </c>
      <c r="AP104" s="42">
        <f t="shared" si="232"/>
        <v>0.5665</v>
      </c>
      <c r="AQ104" s="44">
        <v>0</v>
      </c>
      <c r="AR104" s="42">
        <f t="shared" si="233"/>
        <v>0</v>
      </c>
      <c r="AS104" s="45">
        <v>0</v>
      </c>
      <c r="AT104" s="44">
        <v>0</v>
      </c>
      <c r="AU104" s="42">
        <f t="shared" si="234"/>
        <v>0</v>
      </c>
      <c r="AV104" s="42">
        <f t="shared" si="235"/>
        <v>0.5665</v>
      </c>
      <c r="AW104" s="42">
        <f t="shared" si="149"/>
        <v>8.1052499999999998</v>
      </c>
      <c r="AX104" s="46">
        <f t="shared" si="3"/>
        <v>0.21308252427184474</v>
      </c>
      <c r="AY104" s="6">
        <v>10.3</v>
      </c>
      <c r="AZ104" s="38"/>
      <c r="BA104" s="42">
        <f t="shared" si="236"/>
        <v>0</v>
      </c>
      <c r="BB104" s="42">
        <f t="shared" si="237"/>
        <v>0</v>
      </c>
    </row>
    <row r="105" spans="1:54" ht="15" customHeight="1" x14ac:dyDescent="0.25">
      <c r="A105" s="31">
        <v>106</v>
      </c>
      <c r="B105" s="32"/>
      <c r="C105" s="32"/>
      <c r="D105" s="32"/>
      <c r="E105" s="29" t="s">
        <v>54</v>
      </c>
      <c r="F105" s="29" t="s">
        <v>55</v>
      </c>
      <c r="G105" s="29" t="s">
        <v>56</v>
      </c>
      <c r="H105" s="30" t="s">
        <v>171</v>
      </c>
      <c r="I105" s="29" t="s">
        <v>85</v>
      </c>
      <c r="J105" s="29" t="s">
        <v>68</v>
      </c>
      <c r="K105" s="31" t="s">
        <v>60</v>
      </c>
      <c r="L105" s="32" t="s">
        <v>61</v>
      </c>
      <c r="M105" s="29" t="s">
        <v>73</v>
      </c>
      <c r="N105" s="29" t="s">
        <v>206</v>
      </c>
      <c r="O105" s="29"/>
      <c r="P105" s="33" t="s">
        <v>210</v>
      </c>
      <c r="Q105" s="29"/>
      <c r="R105" s="29"/>
      <c r="S105" s="29" t="s">
        <v>65</v>
      </c>
      <c r="T105" s="34">
        <v>5.61</v>
      </c>
      <c r="U105" s="35">
        <v>5.78</v>
      </c>
      <c r="V105" s="29" t="s">
        <v>66</v>
      </c>
      <c r="W105" s="36">
        <v>30</v>
      </c>
      <c r="X105" s="36">
        <v>25</v>
      </c>
      <c r="Y105" s="36">
        <v>44</v>
      </c>
      <c r="Z105" s="37">
        <v>8.3699999999999992</v>
      </c>
      <c r="AA105" s="38">
        <v>4</v>
      </c>
      <c r="AB105" s="39">
        <f t="shared" si="227"/>
        <v>3.3000000000000002E-2</v>
      </c>
      <c r="AC105" s="37">
        <v>56</v>
      </c>
      <c r="AD105" s="40">
        <f t="shared" si="228"/>
        <v>6787.878787878788</v>
      </c>
      <c r="AE105" s="41">
        <v>3500</v>
      </c>
      <c r="AF105" s="42">
        <f t="shared" si="229"/>
        <v>0.515625</v>
      </c>
      <c r="AG105" s="29" t="s">
        <v>67</v>
      </c>
      <c r="AH105" s="43">
        <v>0.41399999999999998</v>
      </c>
      <c r="AI105" s="42">
        <f t="shared" si="230"/>
        <v>2.3929200000000002</v>
      </c>
      <c r="AJ105" s="42">
        <f t="shared" si="231"/>
        <v>8.6885450000000013</v>
      </c>
      <c r="AK105" s="44">
        <v>0</v>
      </c>
      <c r="AL105" s="42">
        <f t="shared" si="147"/>
        <v>0</v>
      </c>
      <c r="AM105" s="44">
        <v>0</v>
      </c>
      <c r="AN105" s="42">
        <f t="shared" si="148"/>
        <v>0</v>
      </c>
      <c r="AO105" s="44">
        <v>5.5E-2</v>
      </c>
      <c r="AP105" s="42">
        <f t="shared" si="232"/>
        <v>0.66</v>
      </c>
      <c r="AQ105" s="44">
        <v>0</v>
      </c>
      <c r="AR105" s="42">
        <f t="shared" si="233"/>
        <v>0</v>
      </c>
      <c r="AS105" s="45">
        <v>0</v>
      </c>
      <c r="AT105" s="44">
        <v>0</v>
      </c>
      <c r="AU105" s="42">
        <f t="shared" si="234"/>
        <v>0</v>
      </c>
      <c r="AV105" s="42">
        <f t="shared" si="235"/>
        <v>0.66</v>
      </c>
      <c r="AW105" s="42">
        <f t="shared" si="149"/>
        <v>9.3485450000000014</v>
      </c>
      <c r="AX105" s="46">
        <f t="shared" si="3"/>
        <v>0.2209545833333332</v>
      </c>
      <c r="AY105" s="6">
        <v>12</v>
      </c>
      <c r="AZ105" s="38"/>
      <c r="BA105" s="42">
        <f t="shared" si="236"/>
        <v>0</v>
      </c>
      <c r="BB105" s="42">
        <f t="shared" si="237"/>
        <v>0</v>
      </c>
    </row>
    <row r="106" spans="1:54" ht="15" customHeight="1" x14ac:dyDescent="0.25">
      <c r="A106" s="31">
        <v>107</v>
      </c>
      <c r="B106" s="32"/>
      <c r="C106" s="32"/>
      <c r="D106" s="32"/>
      <c r="E106" s="29" t="s">
        <v>54</v>
      </c>
      <c r="F106" s="29" t="s">
        <v>55</v>
      </c>
      <c r="G106" s="29" t="s">
        <v>56</v>
      </c>
      <c r="H106" s="30" t="s">
        <v>57</v>
      </c>
      <c r="I106" s="29" t="s">
        <v>58</v>
      </c>
      <c r="J106" s="29" t="s">
        <v>68</v>
      </c>
      <c r="K106" s="31" t="s">
        <v>60</v>
      </c>
      <c r="L106" s="32" t="s">
        <v>61</v>
      </c>
      <c r="M106" s="29" t="s">
        <v>75</v>
      </c>
      <c r="N106" s="29" t="s">
        <v>206</v>
      </c>
      <c r="O106" s="29"/>
      <c r="P106" s="33" t="s">
        <v>211</v>
      </c>
      <c r="Q106" s="32"/>
      <c r="R106" s="32"/>
      <c r="S106" s="29" t="s">
        <v>65</v>
      </c>
      <c r="T106" s="34">
        <v>5.7</v>
      </c>
      <c r="U106" s="35">
        <v>5.88</v>
      </c>
      <c r="V106" s="29" t="s">
        <v>66</v>
      </c>
      <c r="W106" s="48">
        <v>30</v>
      </c>
      <c r="X106" s="48">
        <v>25</v>
      </c>
      <c r="Y106" s="48">
        <v>44</v>
      </c>
      <c r="Z106" s="49">
        <v>8.3699999999999992</v>
      </c>
      <c r="AA106" s="38">
        <v>4</v>
      </c>
      <c r="AB106" s="50">
        <f t="shared" si="227"/>
        <v>3.3000000000000002E-2</v>
      </c>
      <c r="AC106" s="37">
        <v>56</v>
      </c>
      <c r="AD106" s="40">
        <f t="shared" si="228"/>
        <v>6787.878787878788</v>
      </c>
      <c r="AE106" s="41">
        <v>3500</v>
      </c>
      <c r="AF106" s="51">
        <f t="shared" si="229"/>
        <v>0.515625</v>
      </c>
      <c r="AG106" s="32" t="s">
        <v>67</v>
      </c>
      <c r="AH106" s="43">
        <v>0.41399999999999998</v>
      </c>
      <c r="AI106" s="42">
        <f t="shared" si="230"/>
        <v>2.43432</v>
      </c>
      <c r="AJ106" s="42">
        <f t="shared" si="231"/>
        <v>8.8299450000000004</v>
      </c>
      <c r="AK106" s="44">
        <v>0</v>
      </c>
      <c r="AL106" s="51">
        <f t="shared" si="147"/>
        <v>0</v>
      </c>
      <c r="AM106" s="44">
        <v>0</v>
      </c>
      <c r="AN106" s="51">
        <f t="shared" si="148"/>
        <v>0</v>
      </c>
      <c r="AO106" s="44">
        <v>5.5E-2</v>
      </c>
      <c r="AP106" s="42">
        <f t="shared" si="232"/>
        <v>0.66</v>
      </c>
      <c r="AQ106" s="44">
        <v>0</v>
      </c>
      <c r="AR106" s="42">
        <f t="shared" si="233"/>
        <v>0</v>
      </c>
      <c r="AS106" s="45">
        <v>0</v>
      </c>
      <c r="AT106" s="44">
        <v>0</v>
      </c>
      <c r="AU106" s="42">
        <f t="shared" si="234"/>
        <v>0</v>
      </c>
      <c r="AV106" s="42">
        <f t="shared" si="235"/>
        <v>0.66</v>
      </c>
      <c r="AW106" s="51">
        <f t="shared" si="149"/>
        <v>9.4899450000000005</v>
      </c>
      <c r="AX106" s="52">
        <f t="shared" si="3"/>
        <v>0.20917124999999995</v>
      </c>
      <c r="AY106" s="6">
        <v>12</v>
      </c>
      <c r="AZ106" s="5"/>
      <c r="BA106" s="42">
        <f t="shared" si="236"/>
        <v>0</v>
      </c>
      <c r="BB106" s="42">
        <f t="shared" si="237"/>
        <v>0</v>
      </c>
    </row>
    <row r="107" spans="1:54" ht="15" customHeight="1" x14ac:dyDescent="0.25">
      <c r="A107" s="31">
        <v>108</v>
      </c>
      <c r="B107" s="32"/>
      <c r="C107" s="32"/>
      <c r="D107" s="32"/>
      <c r="E107" s="29" t="s">
        <v>54</v>
      </c>
      <c r="F107" s="29" t="s">
        <v>55</v>
      </c>
      <c r="G107" s="29" t="s">
        <v>56</v>
      </c>
      <c r="H107" s="30" t="s">
        <v>57</v>
      </c>
      <c r="I107" s="29" t="s">
        <v>58</v>
      </c>
      <c r="J107" s="29" t="s">
        <v>68</v>
      </c>
      <c r="K107" s="31" t="s">
        <v>128</v>
      </c>
      <c r="L107" s="32" t="s">
        <v>61</v>
      </c>
      <c r="M107" s="29" t="s">
        <v>62</v>
      </c>
      <c r="N107" s="29" t="s">
        <v>212</v>
      </c>
      <c r="O107" s="29"/>
      <c r="P107" s="33" t="s">
        <v>213</v>
      </c>
      <c r="Q107" s="29"/>
      <c r="R107" s="29"/>
      <c r="S107" s="29" t="s">
        <v>65</v>
      </c>
      <c r="T107" s="34">
        <v>3.57</v>
      </c>
      <c r="U107" s="35">
        <v>3.68</v>
      </c>
      <c r="V107" s="29" t="s">
        <v>66</v>
      </c>
      <c r="W107" s="36">
        <v>30</v>
      </c>
      <c r="X107" s="36">
        <v>25</v>
      </c>
      <c r="Y107" s="36">
        <v>32</v>
      </c>
      <c r="Z107" s="37">
        <v>4.3600000000000003</v>
      </c>
      <c r="AA107" s="38">
        <v>4</v>
      </c>
      <c r="AB107" s="39">
        <f>IF(W107="","",W107*X107*Y107/1000000)</f>
        <v>2.4E-2</v>
      </c>
      <c r="AC107" s="37">
        <v>56</v>
      </c>
      <c r="AD107" s="40">
        <f>IF(AA107="","",AC107/AB107*AA107)</f>
        <v>9333.3333333333339</v>
      </c>
      <c r="AE107" s="41">
        <v>3500</v>
      </c>
      <c r="AF107" s="42">
        <f>IF(ISERROR(AE107/AD107),"",AE107/AD107)</f>
        <v>0.375</v>
      </c>
      <c r="AG107" s="29" t="s">
        <v>67</v>
      </c>
      <c r="AH107" s="43">
        <v>0.41399999999999998</v>
      </c>
      <c r="AI107" s="42">
        <f>IF(ISERROR(U107*AH107),"",U107*AH107)</f>
        <v>1.52352</v>
      </c>
      <c r="AJ107" s="42">
        <f>IF(ISERROR(U107+AF107+AI107),"",U107+AF107+AI107)</f>
        <v>5.5785199999999993</v>
      </c>
      <c r="AK107" s="44">
        <v>0</v>
      </c>
      <c r="AL107" s="42">
        <f t="shared" si="147"/>
        <v>0</v>
      </c>
      <c r="AM107" s="44">
        <v>0</v>
      </c>
      <c r="AN107" s="42">
        <f t="shared" si="148"/>
        <v>0</v>
      </c>
      <c r="AO107" s="44">
        <v>5.5E-2</v>
      </c>
      <c r="AP107" s="42">
        <f>IF(ISERROR(AY107*AO107),"",AY107*AO107)</f>
        <v>0.41525000000000001</v>
      </c>
      <c r="AQ107" s="44">
        <v>0</v>
      </c>
      <c r="AR107" s="42">
        <f>IF(ISERROR(U107*AQ107),"",U107*AQ107)</f>
        <v>0</v>
      </c>
      <c r="AS107" s="45">
        <v>0</v>
      </c>
      <c r="AT107" s="44">
        <v>0</v>
      </c>
      <c r="AU107" s="42">
        <f>IF(ISERROR(AY107*AT107),"",AY107*AT107)</f>
        <v>0</v>
      </c>
      <c r="AV107" s="42">
        <f>IF(ISERROR(AL107+AN107+AP107+AR107+AU107),"",AL107+AN107+AP107+AR107+AU107)</f>
        <v>0.41525000000000001</v>
      </c>
      <c r="AW107" s="42">
        <f t="shared" si="149"/>
        <v>5.9937699999999996</v>
      </c>
      <c r="AX107" s="46">
        <f t="shared" si="3"/>
        <v>0.20612317880794706</v>
      </c>
      <c r="AY107" s="6">
        <v>7.55</v>
      </c>
      <c r="AZ107" s="38"/>
      <c r="BA107" s="42">
        <f>IF(ISERROR(AW107*AZ107),"",AW107*AZ107)</f>
        <v>0</v>
      </c>
      <c r="BB107" s="42">
        <f>IF(ISERROR(AY107*AZ107),"",AY107*AZ107)</f>
        <v>0</v>
      </c>
    </row>
    <row r="108" spans="1:54" ht="15" customHeight="1" x14ac:dyDescent="0.25">
      <c r="A108" s="31">
        <v>109</v>
      </c>
      <c r="B108" s="32"/>
      <c r="C108" s="32"/>
      <c r="D108" s="32"/>
      <c r="E108" s="29" t="s">
        <v>54</v>
      </c>
      <c r="F108" s="29" t="s">
        <v>55</v>
      </c>
      <c r="G108" s="29" t="s">
        <v>56</v>
      </c>
      <c r="H108" s="30" t="s">
        <v>57</v>
      </c>
      <c r="I108" s="29" t="s">
        <v>58</v>
      </c>
      <c r="J108" s="29" t="s">
        <v>68</v>
      </c>
      <c r="K108" s="31" t="s">
        <v>60</v>
      </c>
      <c r="L108" s="32" t="s">
        <v>61</v>
      </c>
      <c r="M108" s="29" t="s">
        <v>69</v>
      </c>
      <c r="N108" s="29" t="s">
        <v>212</v>
      </c>
      <c r="O108" s="29"/>
      <c r="P108" s="33" t="s">
        <v>214</v>
      </c>
      <c r="Q108" s="29"/>
      <c r="R108" s="29"/>
      <c r="S108" s="29" t="s">
        <v>65</v>
      </c>
      <c r="T108" s="34">
        <v>4.37</v>
      </c>
      <c r="U108" s="35">
        <v>4.5</v>
      </c>
      <c r="V108" s="29" t="s">
        <v>66</v>
      </c>
      <c r="W108" s="36">
        <v>30</v>
      </c>
      <c r="X108" s="36">
        <v>25</v>
      </c>
      <c r="Y108" s="36">
        <v>36</v>
      </c>
      <c r="Z108" s="37">
        <v>6.17</v>
      </c>
      <c r="AA108" s="38">
        <v>4</v>
      </c>
      <c r="AB108" s="39">
        <f t="shared" ref="AB108:AB111" si="238">IF(W108="","",W108*X108*Y108/1000000)</f>
        <v>2.7E-2</v>
      </c>
      <c r="AC108" s="37">
        <v>56</v>
      </c>
      <c r="AD108" s="40">
        <f t="shared" ref="AD108:AD111" si="239">IF(AA108="","",AC108/AB108*AA108)</f>
        <v>8296.2962962962956</v>
      </c>
      <c r="AE108" s="41">
        <v>3500</v>
      </c>
      <c r="AF108" s="42">
        <f t="shared" ref="AF108:AF111" si="240">IF(ISERROR(AE108/AD108),"",AE108/AD108)</f>
        <v>0.42187500000000006</v>
      </c>
      <c r="AG108" s="29" t="s">
        <v>67</v>
      </c>
      <c r="AH108" s="43">
        <v>0.41399999999999998</v>
      </c>
      <c r="AI108" s="42">
        <f t="shared" ref="AI108:AI111" si="241">IF(ISERROR(U108*AH108),"",U108*AH108)</f>
        <v>1.863</v>
      </c>
      <c r="AJ108" s="42">
        <f t="shared" ref="AJ108:AJ111" si="242">IF(ISERROR(U108+AF108+AI108),"",U108+AF108+AI108)</f>
        <v>6.7848749999999995</v>
      </c>
      <c r="AK108" s="44">
        <v>0</v>
      </c>
      <c r="AL108" s="42">
        <f t="shared" si="147"/>
        <v>0</v>
      </c>
      <c r="AM108" s="44">
        <v>0</v>
      </c>
      <c r="AN108" s="42">
        <f t="shared" si="148"/>
        <v>0</v>
      </c>
      <c r="AO108" s="44">
        <v>5.5E-2</v>
      </c>
      <c r="AP108" s="42">
        <f t="shared" ref="AP108:AP111" si="243">IF(ISERROR(AY108*AO108),"",AY108*AO108)</f>
        <v>0.50600000000000001</v>
      </c>
      <c r="AQ108" s="44">
        <v>0</v>
      </c>
      <c r="AR108" s="42">
        <f t="shared" ref="AR108:AR111" si="244">IF(ISERROR(U108*AQ108),"",U108*AQ108)</f>
        <v>0</v>
      </c>
      <c r="AS108" s="45">
        <v>0</v>
      </c>
      <c r="AT108" s="44">
        <v>0</v>
      </c>
      <c r="AU108" s="42">
        <f t="shared" ref="AU108:AU111" si="245">IF(ISERROR(AY108*AT108),"",AY108*AT108)</f>
        <v>0</v>
      </c>
      <c r="AV108" s="42">
        <f t="shared" ref="AV108:AV111" si="246">IF(ISERROR(AL108+AN108+AP108+AR108+AU108),"",AL108+AN108+AP108+AR108+AU108)</f>
        <v>0.50600000000000001</v>
      </c>
      <c r="AW108" s="42">
        <f t="shared" si="149"/>
        <v>7.2908749999999998</v>
      </c>
      <c r="AX108" s="46">
        <f t="shared" si="3"/>
        <v>0.2075135869565217</v>
      </c>
      <c r="AY108" s="6">
        <v>9.1999999999999993</v>
      </c>
      <c r="AZ108" s="38"/>
      <c r="BA108" s="42">
        <f t="shared" ref="BA108:BA111" si="247">IF(ISERROR(AW108*AZ108),"",AW108*AZ108)</f>
        <v>0</v>
      </c>
      <c r="BB108" s="42">
        <f t="shared" ref="BB108:BB111" si="248">IF(ISERROR(AY108*AZ108),"",AY108*AZ108)</f>
        <v>0</v>
      </c>
    </row>
    <row r="109" spans="1:54" ht="15" customHeight="1" x14ac:dyDescent="0.25">
      <c r="A109" s="31">
        <v>110</v>
      </c>
      <c r="B109" s="32"/>
      <c r="C109" s="32"/>
      <c r="D109" s="32"/>
      <c r="E109" s="29" t="s">
        <v>54</v>
      </c>
      <c r="F109" s="29" t="s">
        <v>55</v>
      </c>
      <c r="G109" s="29" t="s">
        <v>56</v>
      </c>
      <c r="H109" s="30" t="s">
        <v>57</v>
      </c>
      <c r="I109" s="29" t="s">
        <v>58</v>
      </c>
      <c r="J109" s="29" t="s">
        <v>68</v>
      </c>
      <c r="K109" s="31" t="s">
        <v>60</v>
      </c>
      <c r="L109" s="32" t="s">
        <v>61</v>
      </c>
      <c r="M109" s="29" t="s">
        <v>71</v>
      </c>
      <c r="N109" s="29" t="s">
        <v>212</v>
      </c>
      <c r="O109" s="29"/>
      <c r="P109" s="33" t="s">
        <v>215</v>
      </c>
      <c r="Q109" s="29"/>
      <c r="R109" s="29"/>
      <c r="S109" s="29" t="s">
        <v>65</v>
      </c>
      <c r="T109" s="34">
        <v>4.8499999999999996</v>
      </c>
      <c r="U109" s="35">
        <v>5</v>
      </c>
      <c r="V109" s="29" t="s">
        <v>66</v>
      </c>
      <c r="W109" s="36">
        <v>30</v>
      </c>
      <c r="X109" s="36">
        <v>25</v>
      </c>
      <c r="Y109" s="36">
        <v>40</v>
      </c>
      <c r="Z109" s="37">
        <v>7.04</v>
      </c>
      <c r="AA109" s="38">
        <v>4</v>
      </c>
      <c r="AB109" s="39">
        <f t="shared" si="238"/>
        <v>0.03</v>
      </c>
      <c r="AC109" s="37">
        <v>56</v>
      </c>
      <c r="AD109" s="40">
        <f t="shared" si="239"/>
        <v>7466.666666666667</v>
      </c>
      <c r="AE109" s="41">
        <v>3500</v>
      </c>
      <c r="AF109" s="42">
        <f t="shared" si="240"/>
        <v>0.46875</v>
      </c>
      <c r="AG109" s="29" t="s">
        <v>67</v>
      </c>
      <c r="AH109" s="43">
        <v>0.41399999999999998</v>
      </c>
      <c r="AI109" s="42">
        <f t="shared" si="241"/>
        <v>2.0699999999999998</v>
      </c>
      <c r="AJ109" s="42">
        <f t="shared" si="242"/>
        <v>7.5387500000000003</v>
      </c>
      <c r="AK109" s="44">
        <v>0</v>
      </c>
      <c r="AL109" s="42">
        <f t="shared" si="147"/>
        <v>0</v>
      </c>
      <c r="AM109" s="44">
        <v>0</v>
      </c>
      <c r="AN109" s="42">
        <f t="shared" si="148"/>
        <v>0</v>
      </c>
      <c r="AO109" s="44">
        <v>5.5E-2</v>
      </c>
      <c r="AP109" s="42">
        <f t="shared" si="243"/>
        <v>0.5665</v>
      </c>
      <c r="AQ109" s="44">
        <v>0</v>
      </c>
      <c r="AR109" s="42">
        <f t="shared" si="244"/>
        <v>0</v>
      </c>
      <c r="AS109" s="45">
        <v>0</v>
      </c>
      <c r="AT109" s="44">
        <v>0</v>
      </c>
      <c r="AU109" s="42">
        <f t="shared" si="245"/>
        <v>0</v>
      </c>
      <c r="AV109" s="42">
        <f t="shared" si="246"/>
        <v>0.5665</v>
      </c>
      <c r="AW109" s="42">
        <f t="shared" si="149"/>
        <v>8.1052499999999998</v>
      </c>
      <c r="AX109" s="46">
        <f t="shared" si="3"/>
        <v>0.21308252427184474</v>
      </c>
      <c r="AY109" s="6">
        <v>10.3</v>
      </c>
      <c r="AZ109" s="38"/>
      <c r="BA109" s="42">
        <f t="shared" si="247"/>
        <v>0</v>
      </c>
      <c r="BB109" s="42">
        <f t="shared" si="248"/>
        <v>0</v>
      </c>
    </row>
    <row r="110" spans="1:54" ht="15" customHeight="1" x14ac:dyDescent="0.25">
      <c r="A110" s="31">
        <v>111</v>
      </c>
      <c r="B110" s="32"/>
      <c r="C110" s="32"/>
      <c r="D110" s="32"/>
      <c r="E110" s="29" t="s">
        <v>54</v>
      </c>
      <c r="F110" s="29" t="s">
        <v>55</v>
      </c>
      <c r="G110" s="29" t="s">
        <v>56</v>
      </c>
      <c r="H110" s="30" t="s">
        <v>57</v>
      </c>
      <c r="I110" s="29" t="s">
        <v>58</v>
      </c>
      <c r="J110" s="29" t="s">
        <v>68</v>
      </c>
      <c r="K110" s="31" t="s">
        <v>60</v>
      </c>
      <c r="L110" s="32" t="s">
        <v>61</v>
      </c>
      <c r="M110" s="29" t="s">
        <v>73</v>
      </c>
      <c r="N110" s="29" t="s">
        <v>212</v>
      </c>
      <c r="O110" s="29"/>
      <c r="P110" s="33" t="s">
        <v>216</v>
      </c>
      <c r="Q110" s="29"/>
      <c r="R110" s="29"/>
      <c r="S110" s="29" t="s">
        <v>65</v>
      </c>
      <c r="T110" s="34">
        <v>5.61</v>
      </c>
      <c r="U110" s="35">
        <v>5.78</v>
      </c>
      <c r="V110" s="29" t="s">
        <v>66</v>
      </c>
      <c r="W110" s="36">
        <v>30</v>
      </c>
      <c r="X110" s="36">
        <v>25</v>
      </c>
      <c r="Y110" s="36">
        <v>44</v>
      </c>
      <c r="Z110" s="37">
        <v>8.3699999999999992</v>
      </c>
      <c r="AA110" s="38">
        <v>4</v>
      </c>
      <c r="AB110" s="39">
        <f t="shared" si="238"/>
        <v>3.3000000000000002E-2</v>
      </c>
      <c r="AC110" s="37">
        <v>56</v>
      </c>
      <c r="AD110" s="40">
        <f t="shared" si="239"/>
        <v>6787.878787878788</v>
      </c>
      <c r="AE110" s="41">
        <v>3500</v>
      </c>
      <c r="AF110" s="42">
        <f t="shared" si="240"/>
        <v>0.515625</v>
      </c>
      <c r="AG110" s="29" t="s">
        <v>67</v>
      </c>
      <c r="AH110" s="43">
        <v>0.41399999999999998</v>
      </c>
      <c r="AI110" s="42">
        <f t="shared" si="241"/>
        <v>2.3929200000000002</v>
      </c>
      <c r="AJ110" s="42">
        <f t="shared" si="242"/>
        <v>8.6885450000000013</v>
      </c>
      <c r="AK110" s="44">
        <v>0</v>
      </c>
      <c r="AL110" s="42">
        <f t="shared" si="147"/>
        <v>0</v>
      </c>
      <c r="AM110" s="44">
        <v>0</v>
      </c>
      <c r="AN110" s="42">
        <f t="shared" si="148"/>
        <v>0</v>
      </c>
      <c r="AO110" s="44">
        <v>5.5E-2</v>
      </c>
      <c r="AP110" s="42">
        <f t="shared" si="243"/>
        <v>0.66</v>
      </c>
      <c r="AQ110" s="44">
        <v>0</v>
      </c>
      <c r="AR110" s="42">
        <f t="shared" si="244"/>
        <v>0</v>
      </c>
      <c r="AS110" s="45">
        <v>0</v>
      </c>
      <c r="AT110" s="44">
        <v>0</v>
      </c>
      <c r="AU110" s="42">
        <f t="shared" si="245"/>
        <v>0</v>
      </c>
      <c r="AV110" s="42">
        <f t="shared" si="246"/>
        <v>0.66</v>
      </c>
      <c r="AW110" s="42">
        <f t="shared" si="149"/>
        <v>9.3485450000000014</v>
      </c>
      <c r="AX110" s="46">
        <f t="shared" si="3"/>
        <v>0.2209545833333332</v>
      </c>
      <c r="AY110" s="6">
        <v>12</v>
      </c>
      <c r="AZ110" s="38"/>
      <c r="BA110" s="42">
        <f t="shared" si="247"/>
        <v>0</v>
      </c>
      <c r="BB110" s="42">
        <f t="shared" si="248"/>
        <v>0</v>
      </c>
    </row>
    <row r="111" spans="1:54" ht="15" customHeight="1" x14ac:dyDescent="0.25">
      <c r="A111" s="31">
        <v>112</v>
      </c>
      <c r="B111" s="32"/>
      <c r="C111" s="32"/>
      <c r="D111" s="32"/>
      <c r="E111" s="29" t="s">
        <v>54</v>
      </c>
      <c r="F111" s="29" t="s">
        <v>55</v>
      </c>
      <c r="G111" s="29" t="s">
        <v>56</v>
      </c>
      <c r="H111" s="30" t="s">
        <v>57</v>
      </c>
      <c r="I111" s="29" t="s">
        <v>58</v>
      </c>
      <c r="J111" s="29" t="s">
        <v>68</v>
      </c>
      <c r="K111" s="31" t="s">
        <v>60</v>
      </c>
      <c r="L111" s="32" t="s">
        <v>61</v>
      </c>
      <c r="M111" s="29" t="s">
        <v>75</v>
      </c>
      <c r="N111" s="29" t="s">
        <v>212</v>
      </c>
      <c r="O111" s="29"/>
      <c r="P111" s="33" t="s">
        <v>217</v>
      </c>
      <c r="Q111" s="32"/>
      <c r="R111" s="32"/>
      <c r="S111" s="29" t="s">
        <v>65</v>
      </c>
      <c r="T111" s="34">
        <v>5.7</v>
      </c>
      <c r="U111" s="35">
        <v>5.88</v>
      </c>
      <c r="V111" s="29" t="s">
        <v>66</v>
      </c>
      <c r="W111" s="48">
        <v>30</v>
      </c>
      <c r="X111" s="48">
        <v>25</v>
      </c>
      <c r="Y111" s="48">
        <v>44</v>
      </c>
      <c r="Z111" s="49">
        <v>8.3699999999999992</v>
      </c>
      <c r="AA111" s="38">
        <v>4</v>
      </c>
      <c r="AB111" s="50">
        <f t="shared" si="238"/>
        <v>3.3000000000000002E-2</v>
      </c>
      <c r="AC111" s="37">
        <v>56</v>
      </c>
      <c r="AD111" s="40">
        <f t="shared" si="239"/>
        <v>6787.878787878788</v>
      </c>
      <c r="AE111" s="41">
        <v>3500</v>
      </c>
      <c r="AF111" s="51">
        <f t="shared" si="240"/>
        <v>0.515625</v>
      </c>
      <c r="AG111" s="32" t="s">
        <v>67</v>
      </c>
      <c r="AH111" s="43">
        <v>0.41399999999999998</v>
      </c>
      <c r="AI111" s="42">
        <f t="shared" si="241"/>
        <v>2.43432</v>
      </c>
      <c r="AJ111" s="42">
        <f t="shared" si="242"/>
        <v>8.8299450000000004</v>
      </c>
      <c r="AK111" s="44">
        <v>0</v>
      </c>
      <c r="AL111" s="51">
        <f t="shared" si="147"/>
        <v>0</v>
      </c>
      <c r="AM111" s="44">
        <v>0</v>
      </c>
      <c r="AN111" s="51">
        <f t="shared" si="148"/>
        <v>0</v>
      </c>
      <c r="AO111" s="44">
        <v>5.5E-2</v>
      </c>
      <c r="AP111" s="42">
        <f t="shared" si="243"/>
        <v>0.66</v>
      </c>
      <c r="AQ111" s="44">
        <v>0</v>
      </c>
      <c r="AR111" s="42">
        <f t="shared" si="244"/>
        <v>0</v>
      </c>
      <c r="AS111" s="45">
        <v>0</v>
      </c>
      <c r="AT111" s="44">
        <v>0</v>
      </c>
      <c r="AU111" s="42">
        <f t="shared" si="245"/>
        <v>0</v>
      </c>
      <c r="AV111" s="42">
        <f t="shared" si="246"/>
        <v>0.66</v>
      </c>
      <c r="AW111" s="51">
        <f t="shared" si="149"/>
        <v>9.4899450000000005</v>
      </c>
      <c r="AX111" s="52">
        <f t="shared" si="3"/>
        <v>0.20917124999999995</v>
      </c>
      <c r="AY111" s="6">
        <v>12</v>
      </c>
      <c r="AZ111" s="5"/>
      <c r="BA111" s="42">
        <f t="shared" si="247"/>
        <v>0</v>
      </c>
      <c r="BB111" s="42">
        <f t="shared" si="248"/>
        <v>0</v>
      </c>
    </row>
    <row r="112" spans="1:54" ht="15" customHeight="1" x14ac:dyDescent="0.25">
      <c r="A112" s="31">
        <v>113</v>
      </c>
      <c r="B112" s="32"/>
      <c r="C112" s="32"/>
      <c r="D112" s="32"/>
      <c r="E112" s="29" t="s">
        <v>54</v>
      </c>
      <c r="F112" s="29" t="s">
        <v>55</v>
      </c>
      <c r="G112" s="29" t="s">
        <v>56</v>
      </c>
      <c r="H112" s="30" t="s">
        <v>57</v>
      </c>
      <c r="I112" s="29" t="s">
        <v>58</v>
      </c>
      <c r="J112" s="29" t="s">
        <v>68</v>
      </c>
      <c r="K112" s="31" t="s">
        <v>94</v>
      </c>
      <c r="L112" s="32" t="s">
        <v>61</v>
      </c>
      <c r="M112" s="29" t="s">
        <v>62</v>
      </c>
      <c r="N112" s="29" t="s">
        <v>218</v>
      </c>
      <c r="O112" s="29"/>
      <c r="P112" s="33" t="s">
        <v>219</v>
      </c>
      <c r="Q112" s="29"/>
      <c r="R112" s="29"/>
      <c r="S112" s="29" t="s">
        <v>65</v>
      </c>
      <c r="T112" s="34">
        <v>3.57</v>
      </c>
      <c r="U112" s="35">
        <v>3.68</v>
      </c>
      <c r="V112" s="29" t="s">
        <v>66</v>
      </c>
      <c r="W112" s="36">
        <v>30</v>
      </c>
      <c r="X112" s="36">
        <v>25</v>
      </c>
      <c r="Y112" s="36">
        <v>32</v>
      </c>
      <c r="Z112" s="37">
        <v>4.3600000000000003</v>
      </c>
      <c r="AA112" s="38">
        <v>4</v>
      </c>
      <c r="AB112" s="39">
        <f>IF(W112="","",W112*X112*Y112/1000000)</f>
        <v>2.4E-2</v>
      </c>
      <c r="AC112" s="37">
        <v>56</v>
      </c>
      <c r="AD112" s="40">
        <f>IF(AA112="","",AC112/AB112*AA112)</f>
        <v>9333.3333333333339</v>
      </c>
      <c r="AE112" s="41">
        <v>3500</v>
      </c>
      <c r="AF112" s="42">
        <f>IF(ISERROR(AE112/AD112),"",AE112/AD112)</f>
        <v>0.375</v>
      </c>
      <c r="AG112" s="29" t="s">
        <v>67</v>
      </c>
      <c r="AH112" s="43">
        <v>0.41399999999999998</v>
      </c>
      <c r="AI112" s="42">
        <f>IF(ISERROR(U112*AH112),"",U112*AH112)</f>
        <v>1.52352</v>
      </c>
      <c r="AJ112" s="42">
        <f>IF(ISERROR(U112+AF112+AI112),"",U112+AF112+AI112)</f>
        <v>5.5785199999999993</v>
      </c>
      <c r="AK112" s="44">
        <v>0</v>
      </c>
      <c r="AL112" s="42">
        <f t="shared" si="147"/>
        <v>0</v>
      </c>
      <c r="AM112" s="44">
        <v>0</v>
      </c>
      <c r="AN112" s="42">
        <f t="shared" si="148"/>
        <v>0</v>
      </c>
      <c r="AO112" s="44">
        <v>5.5E-2</v>
      </c>
      <c r="AP112" s="42">
        <f>IF(ISERROR(AY112*AO112),"",AY112*AO112)</f>
        <v>0.41525000000000001</v>
      </c>
      <c r="AQ112" s="44">
        <v>0</v>
      </c>
      <c r="AR112" s="42">
        <f>IF(ISERROR(U112*AQ112),"",U112*AQ112)</f>
        <v>0</v>
      </c>
      <c r="AS112" s="45">
        <v>0</v>
      </c>
      <c r="AT112" s="44">
        <v>0</v>
      </c>
      <c r="AU112" s="42">
        <f>IF(ISERROR(AY112*AT112),"",AY112*AT112)</f>
        <v>0</v>
      </c>
      <c r="AV112" s="42">
        <f>IF(ISERROR(AL112+AN112+AP112+AR112+AU112),"",AL112+AN112+AP112+AR112+AU112)</f>
        <v>0.41525000000000001</v>
      </c>
      <c r="AW112" s="42">
        <f t="shared" si="149"/>
        <v>5.9937699999999996</v>
      </c>
      <c r="AX112" s="46">
        <f t="shared" si="3"/>
        <v>0.20612317880794706</v>
      </c>
      <c r="AY112" s="6">
        <v>7.55</v>
      </c>
      <c r="AZ112" s="38"/>
      <c r="BA112" s="42">
        <f>IF(ISERROR(AW112*AZ112),"",AW112*AZ112)</f>
        <v>0</v>
      </c>
      <c r="BB112" s="42">
        <f>IF(ISERROR(AY112*AZ112),"",AY112*AZ112)</f>
        <v>0</v>
      </c>
    </row>
    <row r="113" spans="1:54" ht="15" customHeight="1" x14ac:dyDescent="0.25">
      <c r="A113" s="31">
        <v>114</v>
      </c>
      <c r="B113" s="32"/>
      <c r="C113" s="32"/>
      <c r="D113" s="32"/>
      <c r="E113" s="29" t="s">
        <v>54</v>
      </c>
      <c r="F113" s="29" t="s">
        <v>55</v>
      </c>
      <c r="G113" s="29" t="s">
        <v>56</v>
      </c>
      <c r="H113" s="30" t="s">
        <v>154</v>
      </c>
      <c r="I113" s="29" t="s">
        <v>58</v>
      </c>
      <c r="J113" s="29" t="s">
        <v>68</v>
      </c>
      <c r="K113" s="31" t="s">
        <v>60</v>
      </c>
      <c r="L113" s="32" t="s">
        <v>61</v>
      </c>
      <c r="M113" s="29" t="s">
        <v>69</v>
      </c>
      <c r="N113" s="29" t="s">
        <v>218</v>
      </c>
      <c r="O113" s="29"/>
      <c r="P113" s="33" t="s">
        <v>220</v>
      </c>
      <c r="Q113" s="29"/>
      <c r="R113" s="29"/>
      <c r="S113" s="29" t="s">
        <v>65</v>
      </c>
      <c r="T113" s="34">
        <v>4.37</v>
      </c>
      <c r="U113" s="35">
        <v>4.5</v>
      </c>
      <c r="V113" s="29" t="s">
        <v>66</v>
      </c>
      <c r="W113" s="36">
        <v>30</v>
      </c>
      <c r="X113" s="36">
        <v>25</v>
      </c>
      <c r="Y113" s="36">
        <v>36</v>
      </c>
      <c r="Z113" s="37">
        <v>6.17</v>
      </c>
      <c r="AA113" s="38">
        <v>4</v>
      </c>
      <c r="AB113" s="39">
        <f t="shared" ref="AB113:AB116" si="249">IF(W113="","",W113*X113*Y113/1000000)</f>
        <v>2.7E-2</v>
      </c>
      <c r="AC113" s="37">
        <v>56</v>
      </c>
      <c r="AD113" s="40">
        <f t="shared" ref="AD113:AD116" si="250">IF(AA113="","",AC113/AB113*AA113)</f>
        <v>8296.2962962962956</v>
      </c>
      <c r="AE113" s="41">
        <v>3500</v>
      </c>
      <c r="AF113" s="42">
        <f t="shared" ref="AF113:AF116" si="251">IF(ISERROR(AE113/AD113),"",AE113/AD113)</f>
        <v>0.42187500000000006</v>
      </c>
      <c r="AG113" s="29" t="s">
        <v>67</v>
      </c>
      <c r="AH113" s="43">
        <v>0.41399999999999998</v>
      </c>
      <c r="AI113" s="42">
        <f t="shared" ref="AI113:AI116" si="252">IF(ISERROR(U113*AH113),"",U113*AH113)</f>
        <v>1.863</v>
      </c>
      <c r="AJ113" s="42">
        <f t="shared" ref="AJ113:AJ116" si="253">IF(ISERROR(U113+AF113+AI113),"",U113+AF113+AI113)</f>
        <v>6.7848749999999995</v>
      </c>
      <c r="AK113" s="44">
        <v>0</v>
      </c>
      <c r="AL113" s="42">
        <f t="shared" si="147"/>
        <v>0</v>
      </c>
      <c r="AM113" s="44">
        <v>0</v>
      </c>
      <c r="AN113" s="42">
        <f t="shared" si="148"/>
        <v>0</v>
      </c>
      <c r="AO113" s="44">
        <v>5.5E-2</v>
      </c>
      <c r="AP113" s="42">
        <f t="shared" ref="AP113:AP116" si="254">IF(ISERROR(AY113*AO113),"",AY113*AO113)</f>
        <v>0.50600000000000001</v>
      </c>
      <c r="AQ113" s="44">
        <v>0</v>
      </c>
      <c r="AR113" s="42">
        <f t="shared" ref="AR113:AR116" si="255">IF(ISERROR(U113*AQ113),"",U113*AQ113)</f>
        <v>0</v>
      </c>
      <c r="AS113" s="45">
        <v>0</v>
      </c>
      <c r="AT113" s="44">
        <v>0</v>
      </c>
      <c r="AU113" s="42">
        <f t="shared" ref="AU113:AU116" si="256">IF(ISERROR(AY113*AT113),"",AY113*AT113)</f>
        <v>0</v>
      </c>
      <c r="AV113" s="42">
        <f t="shared" ref="AV113:AV116" si="257">IF(ISERROR(AL113+AN113+AP113+AR113+AU113),"",AL113+AN113+AP113+AR113+AU113)</f>
        <v>0.50600000000000001</v>
      </c>
      <c r="AW113" s="42">
        <f t="shared" si="149"/>
        <v>7.2908749999999998</v>
      </c>
      <c r="AX113" s="46">
        <f t="shared" si="3"/>
        <v>0.2075135869565217</v>
      </c>
      <c r="AY113" s="6">
        <v>9.1999999999999993</v>
      </c>
      <c r="AZ113" s="38"/>
      <c r="BA113" s="42">
        <f t="shared" ref="BA113:BA116" si="258">IF(ISERROR(AW113*AZ113),"",AW113*AZ113)</f>
        <v>0</v>
      </c>
      <c r="BB113" s="42">
        <f t="shared" ref="BB113:BB116" si="259">IF(ISERROR(AY113*AZ113),"",AY113*AZ113)</f>
        <v>0</v>
      </c>
    </row>
    <row r="114" spans="1:54" ht="15" customHeight="1" x14ac:dyDescent="0.25">
      <c r="A114" s="31">
        <v>115</v>
      </c>
      <c r="B114" s="32"/>
      <c r="C114" s="32"/>
      <c r="D114" s="32"/>
      <c r="E114" s="29" t="s">
        <v>54</v>
      </c>
      <c r="F114" s="29" t="s">
        <v>55</v>
      </c>
      <c r="G114" s="29" t="s">
        <v>56</v>
      </c>
      <c r="H114" s="30" t="s">
        <v>57</v>
      </c>
      <c r="I114" s="29" t="s">
        <v>58</v>
      </c>
      <c r="J114" s="29" t="s">
        <v>68</v>
      </c>
      <c r="K114" s="31" t="s">
        <v>60</v>
      </c>
      <c r="L114" s="32" t="s">
        <v>61</v>
      </c>
      <c r="M114" s="29" t="s">
        <v>71</v>
      </c>
      <c r="N114" s="29" t="s">
        <v>218</v>
      </c>
      <c r="O114" s="29"/>
      <c r="P114" s="33" t="s">
        <v>221</v>
      </c>
      <c r="Q114" s="29"/>
      <c r="R114" s="29"/>
      <c r="S114" s="29" t="s">
        <v>65</v>
      </c>
      <c r="T114" s="34">
        <v>4.8499999999999996</v>
      </c>
      <c r="U114" s="35">
        <v>5</v>
      </c>
      <c r="V114" s="29" t="s">
        <v>66</v>
      </c>
      <c r="W114" s="36">
        <v>30</v>
      </c>
      <c r="X114" s="36">
        <v>25</v>
      </c>
      <c r="Y114" s="36">
        <v>40</v>
      </c>
      <c r="Z114" s="37">
        <v>7.04</v>
      </c>
      <c r="AA114" s="38">
        <v>4</v>
      </c>
      <c r="AB114" s="39">
        <f t="shared" si="249"/>
        <v>0.03</v>
      </c>
      <c r="AC114" s="37">
        <v>56</v>
      </c>
      <c r="AD114" s="40">
        <f t="shared" si="250"/>
        <v>7466.666666666667</v>
      </c>
      <c r="AE114" s="41">
        <v>3500</v>
      </c>
      <c r="AF114" s="42">
        <f t="shared" si="251"/>
        <v>0.46875</v>
      </c>
      <c r="AG114" s="29" t="s">
        <v>67</v>
      </c>
      <c r="AH114" s="43">
        <v>0.41399999999999998</v>
      </c>
      <c r="AI114" s="42">
        <f t="shared" si="252"/>
        <v>2.0699999999999998</v>
      </c>
      <c r="AJ114" s="42">
        <f t="shared" si="253"/>
        <v>7.5387500000000003</v>
      </c>
      <c r="AK114" s="44">
        <v>0</v>
      </c>
      <c r="AL114" s="42">
        <f t="shared" si="147"/>
        <v>0</v>
      </c>
      <c r="AM114" s="44">
        <v>0</v>
      </c>
      <c r="AN114" s="42">
        <f t="shared" si="148"/>
        <v>0</v>
      </c>
      <c r="AO114" s="44">
        <v>5.5E-2</v>
      </c>
      <c r="AP114" s="42">
        <f t="shared" si="254"/>
        <v>0.5665</v>
      </c>
      <c r="AQ114" s="44">
        <v>0</v>
      </c>
      <c r="AR114" s="42">
        <f t="shared" si="255"/>
        <v>0</v>
      </c>
      <c r="AS114" s="45">
        <v>0</v>
      </c>
      <c r="AT114" s="44">
        <v>0</v>
      </c>
      <c r="AU114" s="42">
        <f t="shared" si="256"/>
        <v>0</v>
      </c>
      <c r="AV114" s="42">
        <f t="shared" si="257"/>
        <v>0.5665</v>
      </c>
      <c r="AW114" s="42">
        <f t="shared" si="149"/>
        <v>8.1052499999999998</v>
      </c>
      <c r="AX114" s="46">
        <f t="shared" si="3"/>
        <v>0.21308252427184474</v>
      </c>
      <c r="AY114" s="6">
        <v>10.3</v>
      </c>
      <c r="AZ114" s="38"/>
      <c r="BA114" s="42">
        <f t="shared" si="258"/>
        <v>0</v>
      </c>
      <c r="BB114" s="42">
        <f t="shared" si="259"/>
        <v>0</v>
      </c>
    </row>
    <row r="115" spans="1:54" ht="15" customHeight="1" x14ac:dyDescent="0.25">
      <c r="A115" s="31">
        <v>116</v>
      </c>
      <c r="B115" s="32"/>
      <c r="C115" s="32"/>
      <c r="D115" s="32"/>
      <c r="E115" s="29" t="s">
        <v>54</v>
      </c>
      <c r="F115" s="29" t="s">
        <v>55</v>
      </c>
      <c r="G115" s="29" t="s">
        <v>56</v>
      </c>
      <c r="H115" s="30" t="s">
        <v>57</v>
      </c>
      <c r="I115" s="29" t="s">
        <v>58</v>
      </c>
      <c r="J115" s="29" t="s">
        <v>68</v>
      </c>
      <c r="K115" s="31" t="s">
        <v>60</v>
      </c>
      <c r="L115" s="32" t="s">
        <v>61</v>
      </c>
      <c r="M115" s="29" t="s">
        <v>73</v>
      </c>
      <c r="N115" s="29" t="s">
        <v>218</v>
      </c>
      <c r="O115" s="29"/>
      <c r="P115" s="33" t="s">
        <v>222</v>
      </c>
      <c r="Q115" s="29"/>
      <c r="R115" s="29"/>
      <c r="S115" s="29" t="s">
        <v>65</v>
      </c>
      <c r="T115" s="34">
        <v>5.61</v>
      </c>
      <c r="U115" s="35">
        <v>5.78</v>
      </c>
      <c r="V115" s="29" t="s">
        <v>66</v>
      </c>
      <c r="W115" s="36">
        <v>30</v>
      </c>
      <c r="X115" s="36">
        <v>25</v>
      </c>
      <c r="Y115" s="36">
        <v>44</v>
      </c>
      <c r="Z115" s="37">
        <v>8.3699999999999992</v>
      </c>
      <c r="AA115" s="38">
        <v>4</v>
      </c>
      <c r="AB115" s="39">
        <f t="shared" si="249"/>
        <v>3.3000000000000002E-2</v>
      </c>
      <c r="AC115" s="37">
        <v>56</v>
      </c>
      <c r="AD115" s="40">
        <f t="shared" si="250"/>
        <v>6787.878787878788</v>
      </c>
      <c r="AE115" s="41">
        <v>3500</v>
      </c>
      <c r="AF115" s="42">
        <f t="shared" si="251"/>
        <v>0.515625</v>
      </c>
      <c r="AG115" s="29" t="s">
        <v>67</v>
      </c>
      <c r="AH115" s="43">
        <v>0.41399999999999998</v>
      </c>
      <c r="AI115" s="42">
        <f t="shared" si="252"/>
        <v>2.3929200000000002</v>
      </c>
      <c r="AJ115" s="42">
        <f t="shared" si="253"/>
        <v>8.6885450000000013</v>
      </c>
      <c r="AK115" s="44">
        <v>0</v>
      </c>
      <c r="AL115" s="42">
        <f t="shared" si="147"/>
        <v>0</v>
      </c>
      <c r="AM115" s="44">
        <v>0</v>
      </c>
      <c r="AN115" s="42">
        <f t="shared" si="148"/>
        <v>0</v>
      </c>
      <c r="AO115" s="44">
        <v>5.5E-2</v>
      </c>
      <c r="AP115" s="42">
        <f t="shared" si="254"/>
        <v>0.66</v>
      </c>
      <c r="AQ115" s="44">
        <v>0</v>
      </c>
      <c r="AR115" s="42">
        <f t="shared" si="255"/>
        <v>0</v>
      </c>
      <c r="AS115" s="45">
        <v>0</v>
      </c>
      <c r="AT115" s="44">
        <v>0</v>
      </c>
      <c r="AU115" s="42">
        <f t="shared" si="256"/>
        <v>0</v>
      </c>
      <c r="AV115" s="42">
        <f t="shared" si="257"/>
        <v>0.66</v>
      </c>
      <c r="AW115" s="42">
        <f t="shared" si="149"/>
        <v>9.3485450000000014</v>
      </c>
      <c r="AX115" s="46">
        <f t="shared" si="3"/>
        <v>0.2209545833333332</v>
      </c>
      <c r="AY115" s="6">
        <v>12</v>
      </c>
      <c r="AZ115" s="38"/>
      <c r="BA115" s="42">
        <f t="shared" si="258"/>
        <v>0</v>
      </c>
      <c r="BB115" s="42">
        <f t="shared" si="259"/>
        <v>0</v>
      </c>
    </row>
    <row r="116" spans="1:54" ht="15" customHeight="1" x14ac:dyDescent="0.25">
      <c r="A116" s="31">
        <v>117</v>
      </c>
      <c r="B116" s="32"/>
      <c r="C116" s="32"/>
      <c r="D116" s="32"/>
      <c r="E116" s="29" t="s">
        <v>54</v>
      </c>
      <c r="F116" s="29" t="s">
        <v>55</v>
      </c>
      <c r="G116" s="29" t="s">
        <v>56</v>
      </c>
      <c r="H116" s="30" t="s">
        <v>57</v>
      </c>
      <c r="I116" s="29" t="s">
        <v>58</v>
      </c>
      <c r="J116" s="29" t="s">
        <v>68</v>
      </c>
      <c r="K116" s="31" t="s">
        <v>60</v>
      </c>
      <c r="L116" s="32" t="s">
        <v>61</v>
      </c>
      <c r="M116" s="29" t="s">
        <v>75</v>
      </c>
      <c r="N116" s="29" t="s">
        <v>218</v>
      </c>
      <c r="O116" s="29"/>
      <c r="P116" s="33" t="s">
        <v>223</v>
      </c>
      <c r="Q116" s="32"/>
      <c r="R116" s="32"/>
      <c r="S116" s="29" t="s">
        <v>65</v>
      </c>
      <c r="T116" s="34">
        <v>5.7</v>
      </c>
      <c r="U116" s="35">
        <v>5.88</v>
      </c>
      <c r="V116" s="29" t="s">
        <v>66</v>
      </c>
      <c r="W116" s="48">
        <v>30</v>
      </c>
      <c r="X116" s="48">
        <v>25</v>
      </c>
      <c r="Y116" s="48">
        <v>44</v>
      </c>
      <c r="Z116" s="49">
        <v>8.3699999999999992</v>
      </c>
      <c r="AA116" s="38">
        <v>4</v>
      </c>
      <c r="AB116" s="50">
        <f t="shared" si="249"/>
        <v>3.3000000000000002E-2</v>
      </c>
      <c r="AC116" s="37">
        <v>56</v>
      </c>
      <c r="AD116" s="40">
        <f t="shared" si="250"/>
        <v>6787.878787878788</v>
      </c>
      <c r="AE116" s="41">
        <v>3500</v>
      </c>
      <c r="AF116" s="51">
        <f t="shared" si="251"/>
        <v>0.515625</v>
      </c>
      <c r="AG116" s="32" t="s">
        <v>67</v>
      </c>
      <c r="AH116" s="43">
        <v>0.41399999999999998</v>
      </c>
      <c r="AI116" s="42">
        <f t="shared" si="252"/>
        <v>2.43432</v>
      </c>
      <c r="AJ116" s="42">
        <f t="shared" si="253"/>
        <v>8.8299450000000004</v>
      </c>
      <c r="AK116" s="44">
        <v>0</v>
      </c>
      <c r="AL116" s="51">
        <f t="shared" si="147"/>
        <v>0</v>
      </c>
      <c r="AM116" s="44">
        <v>0</v>
      </c>
      <c r="AN116" s="51">
        <f t="shared" si="148"/>
        <v>0</v>
      </c>
      <c r="AO116" s="44">
        <v>5.5E-2</v>
      </c>
      <c r="AP116" s="42">
        <f t="shared" si="254"/>
        <v>0.66</v>
      </c>
      <c r="AQ116" s="44">
        <v>0</v>
      </c>
      <c r="AR116" s="42">
        <f t="shared" si="255"/>
        <v>0</v>
      </c>
      <c r="AS116" s="45">
        <v>0</v>
      </c>
      <c r="AT116" s="44">
        <v>0</v>
      </c>
      <c r="AU116" s="42">
        <f t="shared" si="256"/>
        <v>0</v>
      </c>
      <c r="AV116" s="42">
        <f t="shared" si="257"/>
        <v>0.66</v>
      </c>
      <c r="AW116" s="51">
        <f t="shared" si="149"/>
        <v>9.4899450000000005</v>
      </c>
      <c r="AX116" s="52">
        <f t="shared" si="3"/>
        <v>0.20917124999999995</v>
      </c>
      <c r="AY116" s="6">
        <v>12</v>
      </c>
      <c r="AZ116" s="5"/>
      <c r="BA116" s="42">
        <f t="shared" si="258"/>
        <v>0</v>
      </c>
      <c r="BB116" s="42">
        <f t="shared" si="259"/>
        <v>0</v>
      </c>
    </row>
    <row r="117" spans="1:54" ht="15" customHeight="1" x14ac:dyDescent="0.25">
      <c r="A117" s="31">
        <v>118</v>
      </c>
      <c r="B117" s="32"/>
      <c r="C117" s="32"/>
      <c r="D117" s="32"/>
      <c r="E117" s="29" t="s">
        <v>54</v>
      </c>
      <c r="F117" s="29" t="s">
        <v>55</v>
      </c>
      <c r="G117" s="29" t="s">
        <v>56</v>
      </c>
      <c r="H117" s="30" t="s">
        <v>57</v>
      </c>
      <c r="I117" s="29" t="s">
        <v>58</v>
      </c>
      <c r="J117" s="29" t="s">
        <v>68</v>
      </c>
      <c r="K117" s="31" t="s">
        <v>60</v>
      </c>
      <c r="L117" s="32" t="s">
        <v>61</v>
      </c>
      <c r="M117" s="29" t="s">
        <v>62</v>
      </c>
      <c r="N117" s="29" t="s">
        <v>224</v>
      </c>
      <c r="O117" s="29"/>
      <c r="P117" s="33" t="s">
        <v>225</v>
      </c>
      <c r="Q117" s="29"/>
      <c r="R117" s="29"/>
      <c r="S117" s="29" t="s">
        <v>65</v>
      </c>
      <c r="T117" s="34">
        <v>3.57</v>
      </c>
      <c r="U117" s="35">
        <v>3.68</v>
      </c>
      <c r="V117" s="29" t="s">
        <v>66</v>
      </c>
      <c r="W117" s="36">
        <v>30</v>
      </c>
      <c r="X117" s="36">
        <v>25</v>
      </c>
      <c r="Y117" s="36">
        <v>32</v>
      </c>
      <c r="Z117" s="37">
        <v>4.3600000000000003</v>
      </c>
      <c r="AA117" s="38">
        <v>4</v>
      </c>
      <c r="AB117" s="39">
        <f>IF(W117="","",W117*X117*Y117/1000000)</f>
        <v>2.4E-2</v>
      </c>
      <c r="AC117" s="37">
        <v>56</v>
      </c>
      <c r="AD117" s="40">
        <f>IF(AA117="","",AC117/AB117*AA117)</f>
        <v>9333.3333333333339</v>
      </c>
      <c r="AE117" s="41">
        <v>3500</v>
      </c>
      <c r="AF117" s="42">
        <f>IF(ISERROR(AE117/AD117),"",AE117/AD117)</f>
        <v>0.375</v>
      </c>
      <c r="AG117" s="29" t="s">
        <v>67</v>
      </c>
      <c r="AH117" s="43">
        <v>0.41399999999999998</v>
      </c>
      <c r="AI117" s="42">
        <f>IF(ISERROR(U117*AH117),"",U117*AH117)</f>
        <v>1.52352</v>
      </c>
      <c r="AJ117" s="42">
        <f>IF(ISERROR(U117+AF117+AI117),"",U117+AF117+AI117)</f>
        <v>5.5785199999999993</v>
      </c>
      <c r="AK117" s="44">
        <v>0</v>
      </c>
      <c r="AL117" s="42">
        <f t="shared" si="147"/>
        <v>0</v>
      </c>
      <c r="AM117" s="44">
        <v>0</v>
      </c>
      <c r="AN117" s="42">
        <f t="shared" si="148"/>
        <v>0</v>
      </c>
      <c r="AO117" s="44">
        <v>5.5E-2</v>
      </c>
      <c r="AP117" s="42">
        <f>IF(ISERROR(AY117*AO117),"",AY117*AO117)</f>
        <v>0.41525000000000001</v>
      </c>
      <c r="AQ117" s="44">
        <v>0</v>
      </c>
      <c r="AR117" s="42">
        <f>IF(ISERROR(U117*AQ117),"",U117*AQ117)</f>
        <v>0</v>
      </c>
      <c r="AS117" s="45">
        <v>0</v>
      </c>
      <c r="AT117" s="44">
        <v>0</v>
      </c>
      <c r="AU117" s="42">
        <f>IF(ISERROR(AY117*AT117),"",AY117*AT117)</f>
        <v>0</v>
      </c>
      <c r="AV117" s="42">
        <f>IF(ISERROR(AL117+AN117+AP117+AR117+AU117),"",AL117+AN117+AP117+AR117+AU117)</f>
        <v>0.41525000000000001</v>
      </c>
      <c r="AW117" s="42">
        <f t="shared" si="149"/>
        <v>5.9937699999999996</v>
      </c>
      <c r="AX117" s="46">
        <f t="shared" si="3"/>
        <v>0.20612317880794706</v>
      </c>
      <c r="AY117" s="6">
        <v>7.55</v>
      </c>
      <c r="AZ117" s="38"/>
      <c r="BA117" s="42">
        <f>IF(ISERROR(AW117*AZ117),"",AW117*AZ117)</f>
        <v>0</v>
      </c>
      <c r="BB117" s="42">
        <f>IF(ISERROR(AY117*AZ117),"",AY117*AZ117)</f>
        <v>0</v>
      </c>
    </row>
    <row r="118" spans="1:54" ht="15" customHeight="1" x14ac:dyDescent="0.25">
      <c r="A118" s="31">
        <v>119</v>
      </c>
      <c r="B118" s="32"/>
      <c r="C118" s="32"/>
      <c r="D118" s="32"/>
      <c r="E118" s="29" t="s">
        <v>54</v>
      </c>
      <c r="F118" s="29" t="s">
        <v>55</v>
      </c>
      <c r="G118" s="29" t="s">
        <v>56</v>
      </c>
      <c r="H118" s="30" t="s">
        <v>57</v>
      </c>
      <c r="I118" s="29" t="s">
        <v>58</v>
      </c>
      <c r="J118" s="29" t="s">
        <v>68</v>
      </c>
      <c r="K118" s="31" t="s">
        <v>60</v>
      </c>
      <c r="L118" s="32" t="s">
        <v>61</v>
      </c>
      <c r="M118" s="29" t="s">
        <v>69</v>
      </c>
      <c r="N118" s="29" t="s">
        <v>224</v>
      </c>
      <c r="O118" s="29"/>
      <c r="P118" s="33" t="s">
        <v>226</v>
      </c>
      <c r="Q118" s="29"/>
      <c r="R118" s="29"/>
      <c r="S118" s="29" t="s">
        <v>65</v>
      </c>
      <c r="T118" s="34">
        <v>4.37</v>
      </c>
      <c r="U118" s="35">
        <v>4.5</v>
      </c>
      <c r="V118" s="29" t="s">
        <v>66</v>
      </c>
      <c r="W118" s="36">
        <v>30</v>
      </c>
      <c r="X118" s="36">
        <v>25</v>
      </c>
      <c r="Y118" s="36">
        <v>36</v>
      </c>
      <c r="Z118" s="37">
        <v>6.17</v>
      </c>
      <c r="AA118" s="38">
        <v>4</v>
      </c>
      <c r="AB118" s="39">
        <f t="shared" ref="AB118:AB121" si="260">IF(W118="","",W118*X118*Y118/1000000)</f>
        <v>2.7E-2</v>
      </c>
      <c r="AC118" s="37">
        <v>56</v>
      </c>
      <c r="AD118" s="40">
        <f t="shared" ref="AD118:AD121" si="261">IF(AA118="","",AC118/AB118*AA118)</f>
        <v>8296.2962962962956</v>
      </c>
      <c r="AE118" s="41">
        <v>3500</v>
      </c>
      <c r="AF118" s="42">
        <f t="shared" ref="AF118:AF121" si="262">IF(ISERROR(AE118/AD118),"",AE118/AD118)</f>
        <v>0.42187500000000006</v>
      </c>
      <c r="AG118" s="29" t="s">
        <v>67</v>
      </c>
      <c r="AH118" s="43">
        <v>0.41399999999999998</v>
      </c>
      <c r="AI118" s="42">
        <f t="shared" ref="AI118:AI121" si="263">IF(ISERROR(U118*AH118),"",U118*AH118)</f>
        <v>1.863</v>
      </c>
      <c r="AJ118" s="42">
        <f t="shared" ref="AJ118:AJ121" si="264">IF(ISERROR(U118+AF118+AI118),"",U118+AF118+AI118)</f>
        <v>6.7848749999999995</v>
      </c>
      <c r="AK118" s="44">
        <v>0</v>
      </c>
      <c r="AL118" s="42">
        <f t="shared" si="147"/>
        <v>0</v>
      </c>
      <c r="AM118" s="44">
        <v>0</v>
      </c>
      <c r="AN118" s="42">
        <f t="shared" si="148"/>
        <v>0</v>
      </c>
      <c r="AO118" s="44">
        <v>5.5E-2</v>
      </c>
      <c r="AP118" s="42">
        <f t="shared" ref="AP118:AP121" si="265">IF(ISERROR(AY118*AO118),"",AY118*AO118)</f>
        <v>0.50600000000000001</v>
      </c>
      <c r="AQ118" s="44">
        <v>0</v>
      </c>
      <c r="AR118" s="42">
        <f t="shared" ref="AR118:AR121" si="266">IF(ISERROR(U118*AQ118),"",U118*AQ118)</f>
        <v>0</v>
      </c>
      <c r="AS118" s="45">
        <v>0</v>
      </c>
      <c r="AT118" s="44">
        <v>0</v>
      </c>
      <c r="AU118" s="42">
        <f t="shared" ref="AU118:AU121" si="267">IF(ISERROR(AY118*AT118),"",AY118*AT118)</f>
        <v>0</v>
      </c>
      <c r="AV118" s="42">
        <f t="shared" ref="AV118:AV121" si="268">IF(ISERROR(AL118+AN118+AP118+AR118+AU118),"",AL118+AN118+AP118+AR118+AU118)</f>
        <v>0.50600000000000001</v>
      </c>
      <c r="AW118" s="42">
        <f t="shared" si="149"/>
        <v>7.2908749999999998</v>
      </c>
      <c r="AX118" s="46">
        <f t="shared" si="3"/>
        <v>0.2075135869565217</v>
      </c>
      <c r="AY118" s="6">
        <v>9.1999999999999993</v>
      </c>
      <c r="AZ118" s="38"/>
      <c r="BA118" s="42">
        <f t="shared" ref="BA118:BA121" si="269">IF(ISERROR(AW118*AZ118),"",AW118*AZ118)</f>
        <v>0</v>
      </c>
      <c r="BB118" s="42">
        <f t="shared" ref="BB118:BB121" si="270">IF(ISERROR(AY118*AZ118),"",AY118*AZ118)</f>
        <v>0</v>
      </c>
    </row>
    <row r="119" spans="1:54" ht="15" customHeight="1" x14ac:dyDescent="0.25">
      <c r="A119" s="31">
        <v>120</v>
      </c>
      <c r="B119" s="32"/>
      <c r="C119" s="32"/>
      <c r="D119" s="32"/>
      <c r="E119" s="29" t="s">
        <v>54</v>
      </c>
      <c r="F119" s="29" t="s">
        <v>55</v>
      </c>
      <c r="G119" s="29" t="s">
        <v>56</v>
      </c>
      <c r="H119" s="30" t="s">
        <v>57</v>
      </c>
      <c r="I119" s="29" t="s">
        <v>131</v>
      </c>
      <c r="J119" s="29" t="s">
        <v>68</v>
      </c>
      <c r="K119" s="31" t="s">
        <v>60</v>
      </c>
      <c r="L119" s="32" t="s">
        <v>61</v>
      </c>
      <c r="M119" s="29" t="s">
        <v>71</v>
      </c>
      <c r="N119" s="29" t="s">
        <v>224</v>
      </c>
      <c r="O119" s="29"/>
      <c r="P119" s="33" t="s">
        <v>227</v>
      </c>
      <c r="Q119" s="29"/>
      <c r="R119" s="29"/>
      <c r="S119" s="29" t="s">
        <v>65</v>
      </c>
      <c r="T119" s="34">
        <v>4.8499999999999996</v>
      </c>
      <c r="U119" s="35">
        <v>5</v>
      </c>
      <c r="V119" s="29" t="s">
        <v>66</v>
      </c>
      <c r="W119" s="36">
        <v>30</v>
      </c>
      <c r="X119" s="36">
        <v>25</v>
      </c>
      <c r="Y119" s="36">
        <v>40</v>
      </c>
      <c r="Z119" s="37">
        <v>7.04</v>
      </c>
      <c r="AA119" s="38">
        <v>4</v>
      </c>
      <c r="AB119" s="39">
        <f t="shared" si="260"/>
        <v>0.03</v>
      </c>
      <c r="AC119" s="37">
        <v>56</v>
      </c>
      <c r="AD119" s="40">
        <f t="shared" si="261"/>
        <v>7466.666666666667</v>
      </c>
      <c r="AE119" s="41">
        <v>3500</v>
      </c>
      <c r="AF119" s="42">
        <f t="shared" si="262"/>
        <v>0.46875</v>
      </c>
      <c r="AG119" s="29" t="s">
        <v>67</v>
      </c>
      <c r="AH119" s="43">
        <v>0.41399999999999998</v>
      </c>
      <c r="AI119" s="42">
        <f t="shared" si="263"/>
        <v>2.0699999999999998</v>
      </c>
      <c r="AJ119" s="42">
        <f t="shared" si="264"/>
        <v>7.5387500000000003</v>
      </c>
      <c r="AK119" s="44">
        <v>0</v>
      </c>
      <c r="AL119" s="42">
        <f t="shared" si="147"/>
        <v>0</v>
      </c>
      <c r="AM119" s="44">
        <v>0</v>
      </c>
      <c r="AN119" s="42">
        <f t="shared" si="148"/>
        <v>0</v>
      </c>
      <c r="AO119" s="44">
        <v>5.5E-2</v>
      </c>
      <c r="AP119" s="42">
        <f t="shared" si="265"/>
        <v>0.5665</v>
      </c>
      <c r="AQ119" s="44">
        <v>0</v>
      </c>
      <c r="AR119" s="42">
        <f t="shared" si="266"/>
        <v>0</v>
      </c>
      <c r="AS119" s="45">
        <v>0</v>
      </c>
      <c r="AT119" s="44">
        <v>0</v>
      </c>
      <c r="AU119" s="42">
        <f t="shared" si="267"/>
        <v>0</v>
      </c>
      <c r="AV119" s="42">
        <f t="shared" si="268"/>
        <v>0.5665</v>
      </c>
      <c r="AW119" s="42">
        <f t="shared" si="149"/>
        <v>8.1052499999999998</v>
      </c>
      <c r="AX119" s="46">
        <f t="shared" si="3"/>
        <v>0.21308252427184474</v>
      </c>
      <c r="AY119" s="6">
        <v>10.3</v>
      </c>
      <c r="AZ119" s="38"/>
      <c r="BA119" s="42">
        <f t="shared" si="269"/>
        <v>0</v>
      </c>
      <c r="BB119" s="42">
        <f t="shared" si="270"/>
        <v>0</v>
      </c>
    </row>
    <row r="120" spans="1:54" ht="15" customHeight="1" x14ac:dyDescent="0.25">
      <c r="A120" s="31">
        <v>121</v>
      </c>
      <c r="B120" s="32"/>
      <c r="C120" s="32"/>
      <c r="D120" s="32"/>
      <c r="E120" s="29" t="s">
        <v>54</v>
      </c>
      <c r="F120" s="29" t="s">
        <v>55</v>
      </c>
      <c r="G120" s="29" t="s">
        <v>56</v>
      </c>
      <c r="H120" s="30" t="s">
        <v>57</v>
      </c>
      <c r="I120" s="29" t="s">
        <v>58</v>
      </c>
      <c r="J120" s="29" t="s">
        <v>68</v>
      </c>
      <c r="K120" s="31" t="s">
        <v>60</v>
      </c>
      <c r="L120" s="32" t="s">
        <v>61</v>
      </c>
      <c r="M120" s="29" t="s">
        <v>73</v>
      </c>
      <c r="N120" s="29" t="s">
        <v>224</v>
      </c>
      <c r="O120" s="29"/>
      <c r="P120" s="33" t="s">
        <v>228</v>
      </c>
      <c r="Q120" s="29"/>
      <c r="R120" s="29"/>
      <c r="S120" s="29" t="s">
        <v>65</v>
      </c>
      <c r="T120" s="34">
        <v>5.61</v>
      </c>
      <c r="U120" s="35">
        <v>5.78</v>
      </c>
      <c r="V120" s="29" t="s">
        <v>66</v>
      </c>
      <c r="W120" s="36">
        <v>30</v>
      </c>
      <c r="X120" s="36">
        <v>25</v>
      </c>
      <c r="Y120" s="36">
        <v>44</v>
      </c>
      <c r="Z120" s="37">
        <v>8.3699999999999992</v>
      </c>
      <c r="AA120" s="38">
        <v>4</v>
      </c>
      <c r="AB120" s="39">
        <f t="shared" si="260"/>
        <v>3.3000000000000002E-2</v>
      </c>
      <c r="AC120" s="37">
        <v>56</v>
      </c>
      <c r="AD120" s="40">
        <f t="shared" si="261"/>
        <v>6787.878787878788</v>
      </c>
      <c r="AE120" s="41">
        <v>3500</v>
      </c>
      <c r="AF120" s="42">
        <f t="shared" si="262"/>
        <v>0.515625</v>
      </c>
      <c r="AG120" s="29" t="s">
        <v>67</v>
      </c>
      <c r="AH120" s="43">
        <v>0.41399999999999998</v>
      </c>
      <c r="AI120" s="42">
        <f t="shared" si="263"/>
        <v>2.3929200000000002</v>
      </c>
      <c r="AJ120" s="42">
        <f t="shared" si="264"/>
        <v>8.6885450000000013</v>
      </c>
      <c r="AK120" s="44">
        <v>0</v>
      </c>
      <c r="AL120" s="42">
        <f t="shared" si="147"/>
        <v>0</v>
      </c>
      <c r="AM120" s="44">
        <v>0</v>
      </c>
      <c r="AN120" s="42">
        <f t="shared" si="148"/>
        <v>0</v>
      </c>
      <c r="AO120" s="44">
        <v>5.5E-2</v>
      </c>
      <c r="AP120" s="42">
        <f t="shared" si="265"/>
        <v>0.66</v>
      </c>
      <c r="AQ120" s="44">
        <v>0</v>
      </c>
      <c r="AR120" s="42">
        <f t="shared" si="266"/>
        <v>0</v>
      </c>
      <c r="AS120" s="45">
        <v>0</v>
      </c>
      <c r="AT120" s="44">
        <v>0</v>
      </c>
      <c r="AU120" s="42">
        <f t="shared" si="267"/>
        <v>0</v>
      </c>
      <c r="AV120" s="42">
        <f t="shared" si="268"/>
        <v>0.66</v>
      </c>
      <c r="AW120" s="42">
        <f t="shared" si="149"/>
        <v>9.3485450000000014</v>
      </c>
      <c r="AX120" s="46">
        <f t="shared" si="3"/>
        <v>0.2209545833333332</v>
      </c>
      <c r="AY120" s="6">
        <v>12</v>
      </c>
      <c r="AZ120" s="38"/>
      <c r="BA120" s="42">
        <f t="shared" si="269"/>
        <v>0</v>
      </c>
      <c r="BB120" s="42">
        <f t="shared" si="270"/>
        <v>0</v>
      </c>
    </row>
    <row r="121" spans="1:54" ht="15" customHeight="1" x14ac:dyDescent="0.25">
      <c r="A121" s="31">
        <v>122</v>
      </c>
      <c r="B121" s="32"/>
      <c r="C121" s="32"/>
      <c r="D121" s="32"/>
      <c r="E121" s="29" t="s">
        <v>54</v>
      </c>
      <c r="F121" s="29" t="s">
        <v>55</v>
      </c>
      <c r="G121" s="29" t="s">
        <v>56</v>
      </c>
      <c r="H121" s="30" t="s">
        <v>57</v>
      </c>
      <c r="I121" s="29" t="s">
        <v>58</v>
      </c>
      <c r="J121" s="29" t="s">
        <v>68</v>
      </c>
      <c r="K121" s="31" t="s">
        <v>60</v>
      </c>
      <c r="L121" s="32" t="s">
        <v>61</v>
      </c>
      <c r="M121" s="29" t="s">
        <v>75</v>
      </c>
      <c r="N121" s="29" t="s">
        <v>224</v>
      </c>
      <c r="O121" s="29"/>
      <c r="P121" s="33" t="s">
        <v>229</v>
      </c>
      <c r="Q121" s="32"/>
      <c r="R121" s="32"/>
      <c r="S121" s="29" t="s">
        <v>65</v>
      </c>
      <c r="T121" s="34">
        <v>5.7</v>
      </c>
      <c r="U121" s="35">
        <v>5.88</v>
      </c>
      <c r="V121" s="29" t="s">
        <v>66</v>
      </c>
      <c r="W121" s="48">
        <v>30</v>
      </c>
      <c r="X121" s="48">
        <v>25</v>
      </c>
      <c r="Y121" s="48">
        <v>44</v>
      </c>
      <c r="Z121" s="49">
        <v>8.3699999999999992</v>
      </c>
      <c r="AA121" s="38">
        <v>4</v>
      </c>
      <c r="AB121" s="50">
        <f t="shared" si="260"/>
        <v>3.3000000000000002E-2</v>
      </c>
      <c r="AC121" s="37">
        <v>56</v>
      </c>
      <c r="AD121" s="40">
        <f t="shared" si="261"/>
        <v>6787.878787878788</v>
      </c>
      <c r="AE121" s="41">
        <v>3500</v>
      </c>
      <c r="AF121" s="51">
        <f t="shared" si="262"/>
        <v>0.515625</v>
      </c>
      <c r="AG121" s="32" t="s">
        <v>67</v>
      </c>
      <c r="AH121" s="43">
        <v>0.41399999999999998</v>
      </c>
      <c r="AI121" s="42">
        <f t="shared" si="263"/>
        <v>2.43432</v>
      </c>
      <c r="AJ121" s="42">
        <f t="shared" si="264"/>
        <v>8.8299450000000004</v>
      </c>
      <c r="AK121" s="44">
        <v>0</v>
      </c>
      <c r="AL121" s="51">
        <f t="shared" si="147"/>
        <v>0</v>
      </c>
      <c r="AM121" s="44">
        <v>0</v>
      </c>
      <c r="AN121" s="51">
        <f t="shared" si="148"/>
        <v>0</v>
      </c>
      <c r="AO121" s="44">
        <v>5.5E-2</v>
      </c>
      <c r="AP121" s="42">
        <f t="shared" si="265"/>
        <v>0.66</v>
      </c>
      <c r="AQ121" s="44">
        <v>0</v>
      </c>
      <c r="AR121" s="42">
        <f t="shared" si="266"/>
        <v>0</v>
      </c>
      <c r="AS121" s="45">
        <v>0</v>
      </c>
      <c r="AT121" s="44">
        <v>0</v>
      </c>
      <c r="AU121" s="42">
        <f t="shared" si="267"/>
        <v>0</v>
      </c>
      <c r="AV121" s="42">
        <f t="shared" si="268"/>
        <v>0.66</v>
      </c>
      <c r="AW121" s="51">
        <f t="shared" si="149"/>
        <v>9.4899450000000005</v>
      </c>
      <c r="AX121" s="52">
        <f t="shared" si="3"/>
        <v>0.20917124999999995</v>
      </c>
      <c r="AY121" s="6">
        <v>12</v>
      </c>
      <c r="AZ121" s="5"/>
      <c r="BA121" s="42">
        <f t="shared" si="269"/>
        <v>0</v>
      </c>
      <c r="BB121" s="42">
        <f t="shared" si="270"/>
        <v>0</v>
      </c>
    </row>
    <row r="122" spans="1:54" ht="15" customHeight="1" x14ac:dyDescent="0.25">
      <c r="A122" s="31">
        <v>123</v>
      </c>
      <c r="B122" s="32"/>
      <c r="C122" s="32"/>
      <c r="D122" s="32"/>
      <c r="E122" s="29" t="s">
        <v>54</v>
      </c>
      <c r="F122" s="29" t="s">
        <v>55</v>
      </c>
      <c r="G122" s="29" t="s">
        <v>56</v>
      </c>
      <c r="H122" s="30" t="s">
        <v>57</v>
      </c>
      <c r="I122" s="29" t="s">
        <v>58</v>
      </c>
      <c r="J122" s="29" t="s">
        <v>68</v>
      </c>
      <c r="K122" s="31" t="s">
        <v>94</v>
      </c>
      <c r="L122" s="32" t="s">
        <v>61</v>
      </c>
      <c r="M122" s="29" t="s">
        <v>62</v>
      </c>
      <c r="N122" s="29" t="s">
        <v>230</v>
      </c>
      <c r="O122" s="29"/>
      <c r="P122" s="33" t="s">
        <v>231</v>
      </c>
      <c r="Q122" s="29"/>
      <c r="R122" s="29"/>
      <c r="S122" s="29" t="s">
        <v>65</v>
      </c>
      <c r="T122" s="34">
        <v>3.57</v>
      </c>
      <c r="U122" s="35">
        <v>3.68</v>
      </c>
      <c r="V122" s="29" t="s">
        <v>66</v>
      </c>
      <c r="W122" s="36">
        <v>30</v>
      </c>
      <c r="X122" s="36">
        <v>25</v>
      </c>
      <c r="Y122" s="36">
        <v>32</v>
      </c>
      <c r="Z122" s="37">
        <v>4.3600000000000003</v>
      </c>
      <c r="AA122" s="38">
        <v>4</v>
      </c>
      <c r="AB122" s="39">
        <f>IF(W122="","",W122*X122*Y122/1000000)</f>
        <v>2.4E-2</v>
      </c>
      <c r="AC122" s="37">
        <v>56</v>
      </c>
      <c r="AD122" s="40">
        <f>IF(AA122="","",AC122/AB122*AA122)</f>
        <v>9333.3333333333339</v>
      </c>
      <c r="AE122" s="41">
        <v>3500</v>
      </c>
      <c r="AF122" s="42">
        <f>IF(ISERROR(AE122/AD122),"",AE122/AD122)</f>
        <v>0.375</v>
      </c>
      <c r="AG122" s="29" t="s">
        <v>67</v>
      </c>
      <c r="AH122" s="43">
        <v>0.41399999999999998</v>
      </c>
      <c r="AI122" s="42">
        <f>IF(ISERROR(U122*AH122),"",U122*AH122)</f>
        <v>1.52352</v>
      </c>
      <c r="AJ122" s="42">
        <f>IF(ISERROR(U122+AF122+AI122),"",U122+AF122+AI122)</f>
        <v>5.5785199999999993</v>
      </c>
      <c r="AK122" s="44">
        <v>0</v>
      </c>
      <c r="AL122" s="42">
        <f t="shared" si="147"/>
        <v>0</v>
      </c>
      <c r="AM122" s="44">
        <v>0</v>
      </c>
      <c r="AN122" s="42">
        <f t="shared" si="148"/>
        <v>0</v>
      </c>
      <c r="AO122" s="44">
        <v>5.5E-2</v>
      </c>
      <c r="AP122" s="42">
        <f>IF(ISERROR(AY122*AO122),"",AY122*AO122)</f>
        <v>0.41525000000000001</v>
      </c>
      <c r="AQ122" s="44">
        <v>0</v>
      </c>
      <c r="AR122" s="42">
        <f>IF(ISERROR(U122*AQ122),"",U122*AQ122)</f>
        <v>0</v>
      </c>
      <c r="AS122" s="45">
        <v>0</v>
      </c>
      <c r="AT122" s="44">
        <v>0</v>
      </c>
      <c r="AU122" s="42">
        <f>IF(ISERROR(AY122*AT122),"",AY122*AT122)</f>
        <v>0</v>
      </c>
      <c r="AV122" s="42">
        <f>IF(ISERROR(AL122+AN122+AP122+AR122+AU122),"",AL122+AN122+AP122+AR122+AU122)</f>
        <v>0.41525000000000001</v>
      </c>
      <c r="AW122" s="42">
        <f t="shared" si="149"/>
        <v>5.9937699999999996</v>
      </c>
      <c r="AX122" s="46">
        <f t="shared" si="3"/>
        <v>0.20612317880794706</v>
      </c>
      <c r="AY122" s="6">
        <v>7.55</v>
      </c>
      <c r="AZ122" s="38"/>
      <c r="BA122" s="42">
        <f>IF(ISERROR(AW122*AZ122),"",AW122*AZ122)</f>
        <v>0</v>
      </c>
      <c r="BB122" s="42">
        <f>IF(ISERROR(AY122*AZ122),"",AY122*AZ122)</f>
        <v>0</v>
      </c>
    </row>
    <row r="123" spans="1:54" ht="15" customHeight="1" x14ac:dyDescent="0.25">
      <c r="A123" s="31">
        <v>124</v>
      </c>
      <c r="B123" s="32"/>
      <c r="C123" s="32"/>
      <c r="D123" s="32"/>
      <c r="E123" s="29" t="s">
        <v>54</v>
      </c>
      <c r="F123" s="29" t="s">
        <v>55</v>
      </c>
      <c r="G123" s="29" t="s">
        <v>56</v>
      </c>
      <c r="H123" s="30" t="s">
        <v>57</v>
      </c>
      <c r="I123" s="29" t="s">
        <v>58</v>
      </c>
      <c r="J123" s="29" t="s">
        <v>68</v>
      </c>
      <c r="K123" s="31" t="s">
        <v>60</v>
      </c>
      <c r="L123" s="32" t="s">
        <v>61</v>
      </c>
      <c r="M123" s="29" t="s">
        <v>69</v>
      </c>
      <c r="N123" s="29" t="s">
        <v>230</v>
      </c>
      <c r="O123" s="29"/>
      <c r="P123" s="33" t="s">
        <v>232</v>
      </c>
      <c r="Q123" s="29"/>
      <c r="R123" s="29"/>
      <c r="S123" s="29" t="s">
        <v>65</v>
      </c>
      <c r="T123" s="34">
        <v>4.37</v>
      </c>
      <c r="U123" s="35">
        <v>4.5</v>
      </c>
      <c r="V123" s="29" t="s">
        <v>66</v>
      </c>
      <c r="W123" s="36">
        <v>30</v>
      </c>
      <c r="X123" s="36">
        <v>25</v>
      </c>
      <c r="Y123" s="36">
        <v>36</v>
      </c>
      <c r="Z123" s="37">
        <v>6.17</v>
      </c>
      <c r="AA123" s="38">
        <v>4</v>
      </c>
      <c r="AB123" s="39">
        <f t="shared" ref="AB123:AB126" si="271">IF(W123="","",W123*X123*Y123/1000000)</f>
        <v>2.7E-2</v>
      </c>
      <c r="AC123" s="37">
        <v>56</v>
      </c>
      <c r="AD123" s="40">
        <f t="shared" ref="AD123:AD126" si="272">IF(AA123="","",AC123/AB123*AA123)</f>
        <v>8296.2962962962956</v>
      </c>
      <c r="AE123" s="41">
        <v>3500</v>
      </c>
      <c r="AF123" s="42">
        <f t="shared" ref="AF123:AF126" si="273">IF(ISERROR(AE123/AD123),"",AE123/AD123)</f>
        <v>0.42187500000000006</v>
      </c>
      <c r="AG123" s="29" t="s">
        <v>67</v>
      </c>
      <c r="AH123" s="43">
        <v>0.41399999999999998</v>
      </c>
      <c r="AI123" s="42">
        <f t="shared" ref="AI123:AI126" si="274">IF(ISERROR(U123*AH123),"",U123*AH123)</f>
        <v>1.863</v>
      </c>
      <c r="AJ123" s="42">
        <f t="shared" ref="AJ123:AJ126" si="275">IF(ISERROR(U123+AF123+AI123),"",U123+AF123+AI123)</f>
        <v>6.7848749999999995</v>
      </c>
      <c r="AK123" s="44">
        <v>0</v>
      </c>
      <c r="AL123" s="42">
        <f t="shared" si="147"/>
        <v>0</v>
      </c>
      <c r="AM123" s="44">
        <v>0</v>
      </c>
      <c r="AN123" s="42">
        <f t="shared" si="148"/>
        <v>0</v>
      </c>
      <c r="AO123" s="44">
        <v>5.5E-2</v>
      </c>
      <c r="AP123" s="42">
        <f t="shared" ref="AP123:AP126" si="276">IF(ISERROR(AY123*AO123),"",AY123*AO123)</f>
        <v>0.50600000000000001</v>
      </c>
      <c r="AQ123" s="44">
        <v>0</v>
      </c>
      <c r="AR123" s="42">
        <f t="shared" ref="AR123:AR126" si="277">IF(ISERROR(U123*AQ123),"",U123*AQ123)</f>
        <v>0</v>
      </c>
      <c r="AS123" s="45">
        <v>0</v>
      </c>
      <c r="AT123" s="44">
        <v>0</v>
      </c>
      <c r="AU123" s="42">
        <f t="shared" ref="AU123:AU126" si="278">IF(ISERROR(AY123*AT123),"",AY123*AT123)</f>
        <v>0</v>
      </c>
      <c r="AV123" s="42">
        <f t="shared" ref="AV123:AV126" si="279">IF(ISERROR(AL123+AN123+AP123+AR123+AU123),"",AL123+AN123+AP123+AR123+AU123)</f>
        <v>0.50600000000000001</v>
      </c>
      <c r="AW123" s="42">
        <f t="shared" si="149"/>
        <v>7.2908749999999998</v>
      </c>
      <c r="AX123" s="46">
        <f t="shared" si="3"/>
        <v>0.2075135869565217</v>
      </c>
      <c r="AY123" s="6">
        <v>9.1999999999999993</v>
      </c>
      <c r="AZ123" s="38"/>
      <c r="BA123" s="42">
        <f t="shared" ref="BA123:BA126" si="280">IF(ISERROR(AW123*AZ123),"",AW123*AZ123)</f>
        <v>0</v>
      </c>
      <c r="BB123" s="42">
        <f t="shared" ref="BB123:BB126" si="281">IF(ISERROR(AY123*AZ123),"",AY123*AZ123)</f>
        <v>0</v>
      </c>
    </row>
    <row r="124" spans="1:54" ht="15" customHeight="1" x14ac:dyDescent="0.25">
      <c r="A124" s="31">
        <v>125</v>
      </c>
      <c r="B124" s="32"/>
      <c r="C124" s="32"/>
      <c r="D124" s="32"/>
      <c r="E124" s="29" t="s">
        <v>54</v>
      </c>
      <c r="F124" s="29" t="s">
        <v>55</v>
      </c>
      <c r="G124" s="29" t="s">
        <v>56</v>
      </c>
      <c r="H124" s="30" t="s">
        <v>57</v>
      </c>
      <c r="I124" s="29" t="s">
        <v>58</v>
      </c>
      <c r="J124" s="29" t="s">
        <v>68</v>
      </c>
      <c r="K124" s="31" t="s">
        <v>60</v>
      </c>
      <c r="L124" s="32" t="s">
        <v>61</v>
      </c>
      <c r="M124" s="29" t="s">
        <v>71</v>
      </c>
      <c r="N124" s="29" t="s">
        <v>230</v>
      </c>
      <c r="O124" s="29"/>
      <c r="P124" s="33" t="s">
        <v>233</v>
      </c>
      <c r="Q124" s="29"/>
      <c r="R124" s="29"/>
      <c r="S124" s="29" t="s">
        <v>65</v>
      </c>
      <c r="T124" s="34">
        <v>4.8499999999999996</v>
      </c>
      <c r="U124" s="35">
        <v>5</v>
      </c>
      <c r="V124" s="29" t="s">
        <v>66</v>
      </c>
      <c r="W124" s="36">
        <v>30</v>
      </c>
      <c r="X124" s="36">
        <v>25</v>
      </c>
      <c r="Y124" s="36">
        <v>40</v>
      </c>
      <c r="Z124" s="37">
        <v>7.04</v>
      </c>
      <c r="AA124" s="38">
        <v>4</v>
      </c>
      <c r="AB124" s="39">
        <f t="shared" si="271"/>
        <v>0.03</v>
      </c>
      <c r="AC124" s="37">
        <v>56</v>
      </c>
      <c r="AD124" s="40">
        <f t="shared" si="272"/>
        <v>7466.666666666667</v>
      </c>
      <c r="AE124" s="41">
        <v>3500</v>
      </c>
      <c r="AF124" s="42">
        <f t="shared" si="273"/>
        <v>0.46875</v>
      </c>
      <c r="AG124" s="29" t="s">
        <v>67</v>
      </c>
      <c r="AH124" s="43">
        <v>0.41399999999999998</v>
      </c>
      <c r="AI124" s="42">
        <f t="shared" si="274"/>
        <v>2.0699999999999998</v>
      </c>
      <c r="AJ124" s="42">
        <f t="shared" si="275"/>
        <v>7.5387500000000003</v>
      </c>
      <c r="AK124" s="44">
        <v>0</v>
      </c>
      <c r="AL124" s="42">
        <f t="shared" si="147"/>
        <v>0</v>
      </c>
      <c r="AM124" s="44">
        <v>0</v>
      </c>
      <c r="AN124" s="42">
        <f t="shared" si="148"/>
        <v>0</v>
      </c>
      <c r="AO124" s="44">
        <v>5.5E-2</v>
      </c>
      <c r="AP124" s="42">
        <f t="shared" si="276"/>
        <v>0.5665</v>
      </c>
      <c r="AQ124" s="44">
        <v>0</v>
      </c>
      <c r="AR124" s="42">
        <f t="shared" si="277"/>
        <v>0</v>
      </c>
      <c r="AS124" s="45">
        <v>0</v>
      </c>
      <c r="AT124" s="44">
        <v>0</v>
      </c>
      <c r="AU124" s="42">
        <f t="shared" si="278"/>
        <v>0</v>
      </c>
      <c r="AV124" s="42">
        <f t="shared" si="279"/>
        <v>0.5665</v>
      </c>
      <c r="AW124" s="42">
        <f t="shared" si="149"/>
        <v>8.1052499999999998</v>
      </c>
      <c r="AX124" s="46">
        <f t="shared" si="3"/>
        <v>0.21308252427184474</v>
      </c>
      <c r="AY124" s="6">
        <v>10.3</v>
      </c>
      <c r="AZ124" s="38"/>
      <c r="BA124" s="42">
        <f t="shared" si="280"/>
        <v>0</v>
      </c>
      <c r="BB124" s="42">
        <f t="shared" si="281"/>
        <v>0</v>
      </c>
    </row>
    <row r="125" spans="1:54" ht="15" customHeight="1" x14ac:dyDescent="0.25">
      <c r="A125" s="31">
        <v>126</v>
      </c>
      <c r="B125" s="32"/>
      <c r="C125" s="32"/>
      <c r="D125" s="32"/>
      <c r="E125" s="29" t="s">
        <v>54</v>
      </c>
      <c r="F125" s="29" t="s">
        <v>55</v>
      </c>
      <c r="G125" s="29" t="s">
        <v>56</v>
      </c>
      <c r="H125" s="30" t="s">
        <v>57</v>
      </c>
      <c r="I125" s="29" t="s">
        <v>58</v>
      </c>
      <c r="J125" s="29" t="s">
        <v>68</v>
      </c>
      <c r="K125" s="31" t="s">
        <v>60</v>
      </c>
      <c r="L125" s="32" t="s">
        <v>61</v>
      </c>
      <c r="M125" s="29" t="s">
        <v>73</v>
      </c>
      <c r="N125" s="29" t="s">
        <v>230</v>
      </c>
      <c r="O125" s="29"/>
      <c r="P125" s="33" t="s">
        <v>234</v>
      </c>
      <c r="Q125" s="29"/>
      <c r="R125" s="29"/>
      <c r="S125" s="29" t="s">
        <v>65</v>
      </c>
      <c r="T125" s="34">
        <v>5.61</v>
      </c>
      <c r="U125" s="35">
        <v>5.78</v>
      </c>
      <c r="V125" s="29" t="s">
        <v>66</v>
      </c>
      <c r="W125" s="36">
        <v>30</v>
      </c>
      <c r="X125" s="36">
        <v>25</v>
      </c>
      <c r="Y125" s="36">
        <v>44</v>
      </c>
      <c r="Z125" s="37">
        <v>8.3699999999999992</v>
      </c>
      <c r="AA125" s="38">
        <v>4</v>
      </c>
      <c r="AB125" s="39">
        <f t="shared" si="271"/>
        <v>3.3000000000000002E-2</v>
      </c>
      <c r="AC125" s="37">
        <v>56</v>
      </c>
      <c r="AD125" s="40">
        <f t="shared" si="272"/>
        <v>6787.878787878788</v>
      </c>
      <c r="AE125" s="41">
        <v>3500</v>
      </c>
      <c r="AF125" s="42">
        <f t="shared" si="273"/>
        <v>0.515625</v>
      </c>
      <c r="AG125" s="29" t="s">
        <v>67</v>
      </c>
      <c r="AH125" s="43">
        <v>0.41399999999999998</v>
      </c>
      <c r="AI125" s="42">
        <f t="shared" si="274"/>
        <v>2.3929200000000002</v>
      </c>
      <c r="AJ125" s="42">
        <f t="shared" si="275"/>
        <v>8.6885450000000013</v>
      </c>
      <c r="AK125" s="44">
        <v>0</v>
      </c>
      <c r="AL125" s="42">
        <f t="shared" si="147"/>
        <v>0</v>
      </c>
      <c r="AM125" s="44">
        <v>0</v>
      </c>
      <c r="AN125" s="42">
        <f t="shared" si="148"/>
        <v>0</v>
      </c>
      <c r="AO125" s="44">
        <v>5.5E-2</v>
      </c>
      <c r="AP125" s="42">
        <f t="shared" si="276"/>
        <v>0.66</v>
      </c>
      <c r="AQ125" s="44">
        <v>0</v>
      </c>
      <c r="AR125" s="42">
        <f t="shared" si="277"/>
        <v>0</v>
      </c>
      <c r="AS125" s="45">
        <v>0</v>
      </c>
      <c r="AT125" s="44">
        <v>0</v>
      </c>
      <c r="AU125" s="42">
        <f t="shared" si="278"/>
        <v>0</v>
      </c>
      <c r="AV125" s="42">
        <f t="shared" si="279"/>
        <v>0.66</v>
      </c>
      <c r="AW125" s="42">
        <f t="shared" si="149"/>
        <v>9.3485450000000014</v>
      </c>
      <c r="AX125" s="46">
        <f t="shared" si="3"/>
        <v>0.2209545833333332</v>
      </c>
      <c r="AY125" s="6">
        <v>12</v>
      </c>
      <c r="AZ125" s="38"/>
      <c r="BA125" s="42">
        <f t="shared" si="280"/>
        <v>0</v>
      </c>
      <c r="BB125" s="42">
        <f t="shared" si="281"/>
        <v>0</v>
      </c>
    </row>
    <row r="126" spans="1:54" ht="15" customHeight="1" x14ac:dyDescent="0.25">
      <c r="A126" s="31">
        <v>127</v>
      </c>
      <c r="B126" s="32"/>
      <c r="C126" s="32"/>
      <c r="D126" s="32"/>
      <c r="E126" s="29" t="s">
        <v>54</v>
      </c>
      <c r="F126" s="29" t="s">
        <v>55</v>
      </c>
      <c r="G126" s="29" t="s">
        <v>56</v>
      </c>
      <c r="H126" s="30" t="s">
        <v>57</v>
      </c>
      <c r="I126" s="29" t="s">
        <v>58</v>
      </c>
      <c r="J126" s="29" t="s">
        <v>235</v>
      </c>
      <c r="K126" s="31" t="s">
        <v>60</v>
      </c>
      <c r="L126" s="32" t="s">
        <v>61</v>
      </c>
      <c r="M126" s="29" t="s">
        <v>75</v>
      </c>
      <c r="N126" s="29" t="s">
        <v>230</v>
      </c>
      <c r="O126" s="29"/>
      <c r="P126" s="33" t="s">
        <v>236</v>
      </c>
      <c r="Q126" s="32"/>
      <c r="R126" s="32"/>
      <c r="S126" s="29" t="s">
        <v>65</v>
      </c>
      <c r="T126" s="34">
        <v>5.7</v>
      </c>
      <c r="U126" s="35">
        <v>5.88</v>
      </c>
      <c r="V126" s="29" t="s">
        <v>66</v>
      </c>
      <c r="W126" s="48">
        <v>30</v>
      </c>
      <c r="X126" s="48">
        <v>25</v>
      </c>
      <c r="Y126" s="48">
        <v>44</v>
      </c>
      <c r="Z126" s="49">
        <v>8.3699999999999992</v>
      </c>
      <c r="AA126" s="38">
        <v>4</v>
      </c>
      <c r="AB126" s="50">
        <f t="shared" si="271"/>
        <v>3.3000000000000002E-2</v>
      </c>
      <c r="AC126" s="37">
        <v>56</v>
      </c>
      <c r="AD126" s="40">
        <f t="shared" si="272"/>
        <v>6787.878787878788</v>
      </c>
      <c r="AE126" s="41">
        <v>3500</v>
      </c>
      <c r="AF126" s="51">
        <f t="shared" si="273"/>
        <v>0.515625</v>
      </c>
      <c r="AG126" s="32" t="s">
        <v>67</v>
      </c>
      <c r="AH126" s="43">
        <v>0.41399999999999998</v>
      </c>
      <c r="AI126" s="42">
        <f t="shared" si="274"/>
        <v>2.43432</v>
      </c>
      <c r="AJ126" s="42">
        <f t="shared" si="275"/>
        <v>8.8299450000000004</v>
      </c>
      <c r="AK126" s="44">
        <v>0</v>
      </c>
      <c r="AL126" s="51">
        <f t="shared" si="147"/>
        <v>0</v>
      </c>
      <c r="AM126" s="44">
        <v>0</v>
      </c>
      <c r="AN126" s="51">
        <f t="shared" si="148"/>
        <v>0</v>
      </c>
      <c r="AO126" s="44">
        <v>5.5E-2</v>
      </c>
      <c r="AP126" s="42">
        <f t="shared" si="276"/>
        <v>0.66</v>
      </c>
      <c r="AQ126" s="44">
        <v>0</v>
      </c>
      <c r="AR126" s="42">
        <f t="shared" si="277"/>
        <v>0</v>
      </c>
      <c r="AS126" s="45">
        <v>0</v>
      </c>
      <c r="AT126" s="44">
        <v>0</v>
      </c>
      <c r="AU126" s="42">
        <f t="shared" si="278"/>
        <v>0</v>
      </c>
      <c r="AV126" s="42">
        <f t="shared" si="279"/>
        <v>0.66</v>
      </c>
      <c r="AW126" s="51">
        <f t="shared" si="149"/>
        <v>9.4899450000000005</v>
      </c>
      <c r="AX126" s="52">
        <f t="shared" si="3"/>
        <v>0.20917124999999995</v>
      </c>
      <c r="AY126" s="6">
        <v>12</v>
      </c>
      <c r="AZ126" s="5"/>
      <c r="BA126" s="42">
        <f t="shared" si="280"/>
        <v>0</v>
      </c>
      <c r="BB126" s="42">
        <f t="shared" si="281"/>
        <v>0</v>
      </c>
    </row>
    <row r="127" spans="1:54" ht="15" customHeight="1" x14ac:dyDescent="0.25">
      <c r="A127" s="31">
        <v>128</v>
      </c>
      <c r="B127" s="32"/>
      <c r="C127" s="32"/>
      <c r="D127" s="32"/>
      <c r="E127" s="29" t="s">
        <v>54</v>
      </c>
      <c r="F127" s="29" t="s">
        <v>55</v>
      </c>
      <c r="G127" s="29" t="s">
        <v>56</v>
      </c>
      <c r="H127" s="30" t="s">
        <v>57</v>
      </c>
      <c r="I127" s="29" t="s">
        <v>58</v>
      </c>
      <c r="J127" s="29" t="s">
        <v>68</v>
      </c>
      <c r="K127" s="31" t="s">
        <v>94</v>
      </c>
      <c r="L127" s="32" t="s">
        <v>61</v>
      </c>
      <c r="M127" s="29" t="s">
        <v>62</v>
      </c>
      <c r="N127" s="29" t="s">
        <v>237</v>
      </c>
      <c r="O127" s="29"/>
      <c r="P127" s="33" t="s">
        <v>238</v>
      </c>
      <c r="Q127" s="29"/>
      <c r="R127" s="29"/>
      <c r="S127" s="29" t="s">
        <v>65</v>
      </c>
      <c r="T127" s="34">
        <v>3.57</v>
      </c>
      <c r="U127" s="35">
        <v>3.68</v>
      </c>
      <c r="V127" s="29" t="s">
        <v>66</v>
      </c>
      <c r="W127" s="36">
        <v>30</v>
      </c>
      <c r="X127" s="36">
        <v>25</v>
      </c>
      <c r="Y127" s="36">
        <v>32</v>
      </c>
      <c r="Z127" s="37">
        <v>4.3600000000000003</v>
      </c>
      <c r="AA127" s="38">
        <v>4</v>
      </c>
      <c r="AB127" s="39">
        <f>IF(W127="","",W127*X127*Y127/1000000)</f>
        <v>2.4E-2</v>
      </c>
      <c r="AC127" s="37">
        <v>56</v>
      </c>
      <c r="AD127" s="40">
        <f>IF(AA127="","",AC127/AB127*AA127)</f>
        <v>9333.3333333333339</v>
      </c>
      <c r="AE127" s="41">
        <v>3500</v>
      </c>
      <c r="AF127" s="42">
        <f>IF(ISERROR(AE127/AD127),"",AE127/AD127)</f>
        <v>0.375</v>
      </c>
      <c r="AG127" s="29" t="s">
        <v>67</v>
      </c>
      <c r="AH127" s="43">
        <v>0.41399999999999998</v>
      </c>
      <c r="AI127" s="42">
        <f>IF(ISERROR(U127*AH127),"",U127*AH127)</f>
        <v>1.52352</v>
      </c>
      <c r="AJ127" s="42">
        <f>IF(ISERROR(U127+AF127+AI127),"",U127+AF127+AI127)</f>
        <v>5.5785199999999993</v>
      </c>
      <c r="AK127" s="44">
        <v>0</v>
      </c>
      <c r="AL127" s="42">
        <f t="shared" si="147"/>
        <v>0</v>
      </c>
      <c r="AM127" s="44">
        <v>0</v>
      </c>
      <c r="AN127" s="42">
        <f t="shared" si="148"/>
        <v>0</v>
      </c>
      <c r="AO127" s="44">
        <v>5.5E-2</v>
      </c>
      <c r="AP127" s="42">
        <f>IF(ISERROR(AY127*AO127),"",AY127*AO127)</f>
        <v>0.41525000000000001</v>
      </c>
      <c r="AQ127" s="44">
        <v>0</v>
      </c>
      <c r="AR127" s="42">
        <f>IF(ISERROR(U127*AQ127),"",U127*AQ127)</f>
        <v>0</v>
      </c>
      <c r="AS127" s="45">
        <v>0</v>
      </c>
      <c r="AT127" s="44">
        <v>0</v>
      </c>
      <c r="AU127" s="42">
        <f>IF(ISERROR(AY127*AT127),"",AY127*AT127)</f>
        <v>0</v>
      </c>
      <c r="AV127" s="42">
        <f>IF(ISERROR(AL127+AN127+AP127+AR127+AU127),"",AL127+AN127+AP127+AR127+AU127)</f>
        <v>0.41525000000000001</v>
      </c>
      <c r="AW127" s="42">
        <f t="shared" si="149"/>
        <v>5.9937699999999996</v>
      </c>
      <c r="AX127" s="46">
        <f t="shared" si="3"/>
        <v>0.20612317880794706</v>
      </c>
      <c r="AY127" s="6">
        <v>7.55</v>
      </c>
      <c r="AZ127" s="38"/>
      <c r="BA127" s="42">
        <f>IF(ISERROR(AW127*AZ127),"",AW127*AZ127)</f>
        <v>0</v>
      </c>
      <c r="BB127" s="42">
        <f>IF(ISERROR(AY127*AZ127),"",AY127*AZ127)</f>
        <v>0</v>
      </c>
    </row>
    <row r="128" spans="1:54" ht="15" customHeight="1" x14ac:dyDescent="0.25">
      <c r="A128" s="31">
        <v>129</v>
      </c>
      <c r="B128" s="32"/>
      <c r="C128" s="32"/>
      <c r="D128" s="32"/>
      <c r="E128" s="29" t="s">
        <v>54</v>
      </c>
      <c r="F128" s="29" t="s">
        <v>55</v>
      </c>
      <c r="G128" s="29" t="s">
        <v>56</v>
      </c>
      <c r="H128" s="30" t="s">
        <v>57</v>
      </c>
      <c r="I128" s="29" t="s">
        <v>58</v>
      </c>
      <c r="J128" s="29" t="s">
        <v>68</v>
      </c>
      <c r="K128" s="31" t="s">
        <v>60</v>
      </c>
      <c r="L128" s="32" t="s">
        <v>61</v>
      </c>
      <c r="M128" s="29" t="s">
        <v>69</v>
      </c>
      <c r="N128" s="29" t="s">
        <v>237</v>
      </c>
      <c r="O128" s="29"/>
      <c r="P128" s="33" t="s">
        <v>239</v>
      </c>
      <c r="Q128" s="29"/>
      <c r="R128" s="29"/>
      <c r="S128" s="29" t="s">
        <v>65</v>
      </c>
      <c r="T128" s="34">
        <v>4.37</v>
      </c>
      <c r="U128" s="35">
        <v>4.5</v>
      </c>
      <c r="V128" s="29" t="s">
        <v>66</v>
      </c>
      <c r="W128" s="36">
        <v>30</v>
      </c>
      <c r="X128" s="36">
        <v>25</v>
      </c>
      <c r="Y128" s="36">
        <v>36</v>
      </c>
      <c r="Z128" s="37">
        <v>6.17</v>
      </c>
      <c r="AA128" s="38">
        <v>4</v>
      </c>
      <c r="AB128" s="39">
        <f t="shared" ref="AB128:AB131" si="282">IF(W128="","",W128*X128*Y128/1000000)</f>
        <v>2.7E-2</v>
      </c>
      <c r="AC128" s="37">
        <v>56</v>
      </c>
      <c r="AD128" s="40">
        <f t="shared" ref="AD128:AD131" si="283">IF(AA128="","",AC128/AB128*AA128)</f>
        <v>8296.2962962962956</v>
      </c>
      <c r="AE128" s="41">
        <v>3500</v>
      </c>
      <c r="AF128" s="42">
        <f t="shared" ref="AF128:AF131" si="284">IF(ISERROR(AE128/AD128),"",AE128/AD128)</f>
        <v>0.42187500000000006</v>
      </c>
      <c r="AG128" s="29" t="s">
        <v>67</v>
      </c>
      <c r="AH128" s="43">
        <v>0.41399999999999998</v>
      </c>
      <c r="AI128" s="42">
        <f t="shared" ref="AI128:AI131" si="285">IF(ISERROR(U128*AH128),"",U128*AH128)</f>
        <v>1.863</v>
      </c>
      <c r="AJ128" s="42">
        <f t="shared" ref="AJ128:AJ131" si="286">IF(ISERROR(U128+AF128+AI128),"",U128+AF128+AI128)</f>
        <v>6.7848749999999995</v>
      </c>
      <c r="AK128" s="44">
        <v>0</v>
      </c>
      <c r="AL128" s="42">
        <f t="shared" si="147"/>
        <v>0</v>
      </c>
      <c r="AM128" s="44">
        <v>0</v>
      </c>
      <c r="AN128" s="42">
        <f t="shared" si="148"/>
        <v>0</v>
      </c>
      <c r="AO128" s="44">
        <v>5.5E-2</v>
      </c>
      <c r="AP128" s="42">
        <f t="shared" ref="AP128:AP131" si="287">IF(ISERROR(AY128*AO128),"",AY128*AO128)</f>
        <v>0.50600000000000001</v>
      </c>
      <c r="AQ128" s="44">
        <v>0</v>
      </c>
      <c r="AR128" s="42">
        <f t="shared" ref="AR128:AR131" si="288">IF(ISERROR(U128*AQ128),"",U128*AQ128)</f>
        <v>0</v>
      </c>
      <c r="AS128" s="45">
        <v>0</v>
      </c>
      <c r="AT128" s="44">
        <v>0</v>
      </c>
      <c r="AU128" s="42">
        <f t="shared" ref="AU128:AU131" si="289">IF(ISERROR(AY128*AT128),"",AY128*AT128)</f>
        <v>0</v>
      </c>
      <c r="AV128" s="42">
        <f t="shared" ref="AV128:AV131" si="290">IF(ISERROR(AL128+AN128+AP128+AR128+AU128),"",AL128+AN128+AP128+AR128+AU128)</f>
        <v>0.50600000000000001</v>
      </c>
      <c r="AW128" s="42">
        <f t="shared" si="149"/>
        <v>7.2908749999999998</v>
      </c>
      <c r="AX128" s="46">
        <f t="shared" si="3"/>
        <v>0.2075135869565217</v>
      </c>
      <c r="AY128" s="6">
        <v>9.1999999999999993</v>
      </c>
      <c r="AZ128" s="38"/>
      <c r="BA128" s="42">
        <f t="shared" ref="BA128:BA131" si="291">IF(ISERROR(AW128*AZ128),"",AW128*AZ128)</f>
        <v>0</v>
      </c>
      <c r="BB128" s="42">
        <f t="shared" ref="BB128:BB131" si="292">IF(ISERROR(AY128*AZ128),"",AY128*AZ128)</f>
        <v>0</v>
      </c>
    </row>
    <row r="129" spans="1:54" ht="15" customHeight="1" x14ac:dyDescent="0.25">
      <c r="A129" s="31">
        <v>130</v>
      </c>
      <c r="B129" s="32"/>
      <c r="C129" s="32"/>
      <c r="D129" s="32"/>
      <c r="E129" s="29" t="s">
        <v>54</v>
      </c>
      <c r="F129" s="29" t="s">
        <v>55</v>
      </c>
      <c r="G129" s="29" t="s">
        <v>56</v>
      </c>
      <c r="H129" s="30" t="s">
        <v>57</v>
      </c>
      <c r="I129" s="29" t="s">
        <v>58</v>
      </c>
      <c r="J129" s="29" t="s">
        <v>68</v>
      </c>
      <c r="K129" s="31" t="s">
        <v>60</v>
      </c>
      <c r="L129" s="32" t="s">
        <v>61</v>
      </c>
      <c r="M129" s="29" t="s">
        <v>71</v>
      </c>
      <c r="N129" s="29" t="s">
        <v>237</v>
      </c>
      <c r="O129" s="29"/>
      <c r="P129" s="33" t="s">
        <v>240</v>
      </c>
      <c r="Q129" s="29"/>
      <c r="R129" s="29"/>
      <c r="S129" s="29" t="s">
        <v>65</v>
      </c>
      <c r="T129" s="34">
        <v>4.8499999999999996</v>
      </c>
      <c r="U129" s="35">
        <v>5</v>
      </c>
      <c r="V129" s="29" t="s">
        <v>66</v>
      </c>
      <c r="W129" s="36">
        <v>30</v>
      </c>
      <c r="X129" s="36">
        <v>25</v>
      </c>
      <c r="Y129" s="36">
        <v>40</v>
      </c>
      <c r="Z129" s="37">
        <v>7.04</v>
      </c>
      <c r="AA129" s="38">
        <v>4</v>
      </c>
      <c r="AB129" s="39">
        <f t="shared" si="282"/>
        <v>0.03</v>
      </c>
      <c r="AC129" s="37">
        <v>56</v>
      </c>
      <c r="AD129" s="40">
        <f t="shared" si="283"/>
        <v>7466.666666666667</v>
      </c>
      <c r="AE129" s="41">
        <v>3500</v>
      </c>
      <c r="AF129" s="42">
        <f t="shared" si="284"/>
        <v>0.46875</v>
      </c>
      <c r="AG129" s="29" t="s">
        <v>67</v>
      </c>
      <c r="AH129" s="43">
        <v>0.41399999999999998</v>
      </c>
      <c r="AI129" s="42">
        <f t="shared" si="285"/>
        <v>2.0699999999999998</v>
      </c>
      <c r="AJ129" s="42">
        <f t="shared" si="286"/>
        <v>7.5387500000000003</v>
      </c>
      <c r="AK129" s="44">
        <v>0</v>
      </c>
      <c r="AL129" s="42">
        <f t="shared" si="147"/>
        <v>0</v>
      </c>
      <c r="AM129" s="44">
        <v>0</v>
      </c>
      <c r="AN129" s="42">
        <f t="shared" si="148"/>
        <v>0</v>
      </c>
      <c r="AO129" s="44">
        <v>5.5E-2</v>
      </c>
      <c r="AP129" s="42">
        <f t="shared" si="287"/>
        <v>0.5665</v>
      </c>
      <c r="AQ129" s="44">
        <v>0</v>
      </c>
      <c r="AR129" s="42">
        <f t="shared" si="288"/>
        <v>0</v>
      </c>
      <c r="AS129" s="45">
        <v>0</v>
      </c>
      <c r="AT129" s="44">
        <v>0</v>
      </c>
      <c r="AU129" s="42">
        <f t="shared" si="289"/>
        <v>0</v>
      </c>
      <c r="AV129" s="42">
        <f t="shared" si="290"/>
        <v>0.5665</v>
      </c>
      <c r="AW129" s="42">
        <f t="shared" si="149"/>
        <v>8.1052499999999998</v>
      </c>
      <c r="AX129" s="46">
        <f t="shared" si="3"/>
        <v>0.21308252427184474</v>
      </c>
      <c r="AY129" s="6">
        <v>10.3</v>
      </c>
      <c r="AZ129" s="38"/>
      <c r="BA129" s="42">
        <f t="shared" si="291"/>
        <v>0</v>
      </c>
      <c r="BB129" s="42">
        <f t="shared" si="292"/>
        <v>0</v>
      </c>
    </row>
    <row r="130" spans="1:54" ht="15" customHeight="1" x14ac:dyDescent="0.25">
      <c r="A130" s="31">
        <v>131</v>
      </c>
      <c r="B130" s="32"/>
      <c r="C130" s="32"/>
      <c r="D130" s="32"/>
      <c r="E130" s="29" t="s">
        <v>54</v>
      </c>
      <c r="F130" s="29" t="s">
        <v>55</v>
      </c>
      <c r="G130" s="29" t="s">
        <v>56</v>
      </c>
      <c r="H130" s="30" t="s">
        <v>57</v>
      </c>
      <c r="I130" s="29" t="s">
        <v>58</v>
      </c>
      <c r="J130" s="29" t="s">
        <v>68</v>
      </c>
      <c r="K130" s="31" t="s">
        <v>60</v>
      </c>
      <c r="L130" s="32" t="s">
        <v>61</v>
      </c>
      <c r="M130" s="29" t="s">
        <v>73</v>
      </c>
      <c r="N130" s="29" t="s">
        <v>237</v>
      </c>
      <c r="O130" s="29"/>
      <c r="P130" s="33" t="s">
        <v>241</v>
      </c>
      <c r="Q130" s="29"/>
      <c r="R130" s="29"/>
      <c r="S130" s="29" t="s">
        <v>65</v>
      </c>
      <c r="T130" s="34">
        <v>5.61</v>
      </c>
      <c r="U130" s="35">
        <v>5.78</v>
      </c>
      <c r="V130" s="29" t="s">
        <v>66</v>
      </c>
      <c r="W130" s="36">
        <v>30</v>
      </c>
      <c r="X130" s="36">
        <v>25</v>
      </c>
      <c r="Y130" s="36">
        <v>44</v>
      </c>
      <c r="Z130" s="37">
        <v>8.3699999999999992</v>
      </c>
      <c r="AA130" s="38">
        <v>4</v>
      </c>
      <c r="AB130" s="39">
        <f t="shared" si="282"/>
        <v>3.3000000000000002E-2</v>
      </c>
      <c r="AC130" s="37">
        <v>56</v>
      </c>
      <c r="AD130" s="40">
        <f t="shared" si="283"/>
        <v>6787.878787878788</v>
      </c>
      <c r="AE130" s="41">
        <v>3500</v>
      </c>
      <c r="AF130" s="42">
        <f t="shared" si="284"/>
        <v>0.515625</v>
      </c>
      <c r="AG130" s="29" t="s">
        <v>67</v>
      </c>
      <c r="AH130" s="43">
        <v>0.41399999999999998</v>
      </c>
      <c r="AI130" s="42">
        <f t="shared" si="285"/>
        <v>2.3929200000000002</v>
      </c>
      <c r="AJ130" s="42">
        <f t="shared" si="286"/>
        <v>8.6885450000000013</v>
      </c>
      <c r="AK130" s="44">
        <v>0</v>
      </c>
      <c r="AL130" s="42">
        <f t="shared" ref="AL130:AL193" si="293">IF(ISERROR(AY130*AK130),"",AY130*AK130)</f>
        <v>0</v>
      </c>
      <c r="AM130" s="44">
        <v>0</v>
      </c>
      <c r="AN130" s="42">
        <f t="shared" ref="AN130:AN193" si="294">IF(ISERROR(AY130*AM130),"",AY130*AM130)</f>
        <v>0</v>
      </c>
      <c r="AO130" s="44">
        <v>5.5E-2</v>
      </c>
      <c r="AP130" s="42">
        <f t="shared" si="287"/>
        <v>0.66</v>
      </c>
      <c r="AQ130" s="44">
        <v>0</v>
      </c>
      <c r="AR130" s="42">
        <f t="shared" si="288"/>
        <v>0</v>
      </c>
      <c r="AS130" s="45">
        <v>0</v>
      </c>
      <c r="AT130" s="44">
        <v>0</v>
      </c>
      <c r="AU130" s="42">
        <f t="shared" si="289"/>
        <v>0</v>
      </c>
      <c r="AV130" s="42">
        <f t="shared" si="290"/>
        <v>0.66</v>
      </c>
      <c r="AW130" s="42">
        <f t="shared" ref="AW130:AW193" si="295">IF(ISERROR(AJ130+AV130),"",AJ130+AV130)</f>
        <v>9.3485450000000014</v>
      </c>
      <c r="AX130" s="46">
        <f t="shared" si="3"/>
        <v>0.2209545833333332</v>
      </c>
      <c r="AY130" s="6">
        <v>12</v>
      </c>
      <c r="AZ130" s="38"/>
      <c r="BA130" s="42">
        <f t="shared" si="291"/>
        <v>0</v>
      </c>
      <c r="BB130" s="42">
        <f t="shared" si="292"/>
        <v>0</v>
      </c>
    </row>
    <row r="131" spans="1:54" ht="15" customHeight="1" x14ac:dyDescent="0.25">
      <c r="A131" s="31">
        <v>132</v>
      </c>
      <c r="B131" s="32"/>
      <c r="C131" s="32"/>
      <c r="D131" s="32"/>
      <c r="E131" s="29" t="s">
        <v>54</v>
      </c>
      <c r="F131" s="29" t="s">
        <v>55</v>
      </c>
      <c r="G131" s="29" t="s">
        <v>56</v>
      </c>
      <c r="H131" s="30" t="s">
        <v>57</v>
      </c>
      <c r="I131" s="29" t="s">
        <v>85</v>
      </c>
      <c r="J131" s="29" t="s">
        <v>68</v>
      </c>
      <c r="K131" s="31" t="s">
        <v>60</v>
      </c>
      <c r="L131" s="32" t="s">
        <v>61</v>
      </c>
      <c r="M131" s="29" t="s">
        <v>75</v>
      </c>
      <c r="N131" s="29" t="s">
        <v>237</v>
      </c>
      <c r="O131" s="29"/>
      <c r="P131" s="33" t="s">
        <v>242</v>
      </c>
      <c r="Q131" s="32"/>
      <c r="R131" s="32"/>
      <c r="S131" s="29" t="s">
        <v>65</v>
      </c>
      <c r="T131" s="34">
        <v>5.7</v>
      </c>
      <c r="U131" s="35">
        <v>5.88</v>
      </c>
      <c r="V131" s="29" t="s">
        <v>66</v>
      </c>
      <c r="W131" s="48">
        <v>30</v>
      </c>
      <c r="X131" s="48">
        <v>25</v>
      </c>
      <c r="Y131" s="48">
        <v>44</v>
      </c>
      <c r="Z131" s="49">
        <v>8.3699999999999992</v>
      </c>
      <c r="AA131" s="38">
        <v>4</v>
      </c>
      <c r="AB131" s="50">
        <f t="shared" si="282"/>
        <v>3.3000000000000002E-2</v>
      </c>
      <c r="AC131" s="37">
        <v>56</v>
      </c>
      <c r="AD131" s="40">
        <f t="shared" si="283"/>
        <v>6787.878787878788</v>
      </c>
      <c r="AE131" s="41">
        <v>3500</v>
      </c>
      <c r="AF131" s="51">
        <f t="shared" si="284"/>
        <v>0.515625</v>
      </c>
      <c r="AG131" s="32" t="s">
        <v>67</v>
      </c>
      <c r="AH131" s="43">
        <v>0.41399999999999998</v>
      </c>
      <c r="AI131" s="42">
        <f t="shared" si="285"/>
        <v>2.43432</v>
      </c>
      <c r="AJ131" s="42">
        <f t="shared" si="286"/>
        <v>8.8299450000000004</v>
      </c>
      <c r="AK131" s="44">
        <v>0</v>
      </c>
      <c r="AL131" s="51">
        <f t="shared" si="293"/>
        <v>0</v>
      </c>
      <c r="AM131" s="44">
        <v>0</v>
      </c>
      <c r="AN131" s="51">
        <f t="shared" si="294"/>
        <v>0</v>
      </c>
      <c r="AO131" s="44">
        <v>5.5E-2</v>
      </c>
      <c r="AP131" s="42">
        <f t="shared" si="287"/>
        <v>0.66</v>
      </c>
      <c r="AQ131" s="44">
        <v>0</v>
      </c>
      <c r="AR131" s="42">
        <f t="shared" si="288"/>
        <v>0</v>
      </c>
      <c r="AS131" s="45">
        <v>0</v>
      </c>
      <c r="AT131" s="44">
        <v>0</v>
      </c>
      <c r="AU131" s="42">
        <f t="shared" si="289"/>
        <v>0</v>
      </c>
      <c r="AV131" s="42">
        <f t="shared" si="290"/>
        <v>0.66</v>
      </c>
      <c r="AW131" s="51">
        <f t="shared" si="295"/>
        <v>9.4899450000000005</v>
      </c>
      <c r="AX131" s="52">
        <f t="shared" si="3"/>
        <v>0.20917124999999995</v>
      </c>
      <c r="AY131" s="6">
        <v>12</v>
      </c>
      <c r="AZ131" s="5"/>
      <c r="BA131" s="42">
        <f t="shared" si="291"/>
        <v>0</v>
      </c>
      <c r="BB131" s="42">
        <f t="shared" si="292"/>
        <v>0</v>
      </c>
    </row>
    <row r="132" spans="1:54" ht="15" customHeight="1" x14ac:dyDescent="0.25">
      <c r="A132" s="31">
        <v>133</v>
      </c>
      <c r="B132" s="32"/>
      <c r="C132" s="32"/>
      <c r="D132" s="32"/>
      <c r="E132" s="29" t="s">
        <v>54</v>
      </c>
      <c r="F132" s="29" t="s">
        <v>55</v>
      </c>
      <c r="G132" s="29" t="s">
        <v>56</v>
      </c>
      <c r="H132" s="30" t="s">
        <v>57</v>
      </c>
      <c r="I132" s="29" t="s">
        <v>58</v>
      </c>
      <c r="J132" s="29" t="s">
        <v>68</v>
      </c>
      <c r="K132" s="31" t="s">
        <v>60</v>
      </c>
      <c r="L132" s="32" t="s">
        <v>61</v>
      </c>
      <c r="M132" s="29" t="s">
        <v>62</v>
      </c>
      <c r="N132" s="29" t="s">
        <v>243</v>
      </c>
      <c r="O132" s="29"/>
      <c r="P132" s="33" t="s">
        <v>244</v>
      </c>
      <c r="Q132" s="29"/>
      <c r="R132" s="29"/>
      <c r="S132" s="29" t="s">
        <v>65</v>
      </c>
      <c r="T132" s="34">
        <v>3.57</v>
      </c>
      <c r="U132" s="35">
        <v>3.68</v>
      </c>
      <c r="V132" s="29" t="s">
        <v>66</v>
      </c>
      <c r="W132" s="36">
        <v>30</v>
      </c>
      <c r="X132" s="36">
        <v>25</v>
      </c>
      <c r="Y132" s="36">
        <v>32</v>
      </c>
      <c r="Z132" s="37">
        <v>4.3600000000000003</v>
      </c>
      <c r="AA132" s="38">
        <v>4</v>
      </c>
      <c r="AB132" s="39">
        <f>IF(W132="","",W132*X132*Y132/1000000)</f>
        <v>2.4E-2</v>
      </c>
      <c r="AC132" s="37">
        <v>56</v>
      </c>
      <c r="AD132" s="40">
        <f>IF(AA132="","",AC132/AB132*AA132)</f>
        <v>9333.3333333333339</v>
      </c>
      <c r="AE132" s="41">
        <v>3500</v>
      </c>
      <c r="AF132" s="42">
        <f>IF(ISERROR(AE132/AD132),"",AE132/AD132)</f>
        <v>0.375</v>
      </c>
      <c r="AG132" s="29" t="s">
        <v>67</v>
      </c>
      <c r="AH132" s="43">
        <v>0.41399999999999998</v>
      </c>
      <c r="AI132" s="42">
        <f>IF(ISERROR(U132*AH132),"",U132*AH132)</f>
        <v>1.52352</v>
      </c>
      <c r="AJ132" s="42">
        <f>IF(ISERROR(U132+AF132+AI132),"",U132+AF132+AI132)</f>
        <v>5.5785199999999993</v>
      </c>
      <c r="AK132" s="44">
        <v>0</v>
      </c>
      <c r="AL132" s="42">
        <f t="shared" si="293"/>
        <v>0</v>
      </c>
      <c r="AM132" s="44">
        <v>0</v>
      </c>
      <c r="AN132" s="42">
        <f t="shared" si="294"/>
        <v>0</v>
      </c>
      <c r="AO132" s="44">
        <v>5.5E-2</v>
      </c>
      <c r="AP132" s="42">
        <f>IF(ISERROR(AY132*AO132),"",AY132*AO132)</f>
        <v>0.41525000000000001</v>
      </c>
      <c r="AQ132" s="44">
        <v>0</v>
      </c>
      <c r="AR132" s="42">
        <f>IF(ISERROR(U132*AQ132),"",U132*AQ132)</f>
        <v>0</v>
      </c>
      <c r="AS132" s="45">
        <v>0</v>
      </c>
      <c r="AT132" s="44">
        <v>0</v>
      </c>
      <c r="AU132" s="42">
        <f>IF(ISERROR(AY132*AT132),"",AY132*AT132)</f>
        <v>0</v>
      </c>
      <c r="AV132" s="42">
        <f>IF(ISERROR(AL132+AN132+AP132+AR132+AU132),"",AL132+AN132+AP132+AR132+AU132)</f>
        <v>0.41525000000000001</v>
      </c>
      <c r="AW132" s="42">
        <f t="shared" si="295"/>
        <v>5.9937699999999996</v>
      </c>
      <c r="AX132" s="46">
        <f t="shared" si="3"/>
        <v>0.20612317880794706</v>
      </c>
      <c r="AY132" s="6">
        <v>7.55</v>
      </c>
      <c r="AZ132" s="38"/>
      <c r="BA132" s="42">
        <f>IF(ISERROR(AW132*AZ132),"",AW132*AZ132)</f>
        <v>0</v>
      </c>
      <c r="BB132" s="42">
        <f>IF(ISERROR(AY132*AZ132),"",AY132*AZ132)</f>
        <v>0</v>
      </c>
    </row>
    <row r="133" spans="1:54" ht="15" customHeight="1" x14ac:dyDescent="0.25">
      <c r="A133" s="31">
        <v>134</v>
      </c>
      <c r="B133" s="32"/>
      <c r="C133" s="32"/>
      <c r="D133" s="32"/>
      <c r="E133" s="29" t="s">
        <v>54</v>
      </c>
      <c r="F133" s="29" t="s">
        <v>55</v>
      </c>
      <c r="G133" s="29" t="s">
        <v>56</v>
      </c>
      <c r="H133" s="30" t="s">
        <v>57</v>
      </c>
      <c r="I133" s="29" t="s">
        <v>58</v>
      </c>
      <c r="J133" s="29" t="s">
        <v>68</v>
      </c>
      <c r="K133" s="31" t="s">
        <v>60</v>
      </c>
      <c r="L133" s="32" t="s">
        <v>61</v>
      </c>
      <c r="M133" s="29" t="s">
        <v>69</v>
      </c>
      <c r="N133" s="29" t="s">
        <v>243</v>
      </c>
      <c r="O133" s="29"/>
      <c r="P133" s="33" t="s">
        <v>245</v>
      </c>
      <c r="Q133" s="29"/>
      <c r="R133" s="29"/>
      <c r="S133" s="29" t="s">
        <v>65</v>
      </c>
      <c r="T133" s="34">
        <v>4.37</v>
      </c>
      <c r="U133" s="35">
        <v>4.5</v>
      </c>
      <c r="V133" s="29" t="s">
        <v>66</v>
      </c>
      <c r="W133" s="36">
        <v>30</v>
      </c>
      <c r="X133" s="36">
        <v>25</v>
      </c>
      <c r="Y133" s="36">
        <v>36</v>
      </c>
      <c r="Z133" s="37">
        <v>6.17</v>
      </c>
      <c r="AA133" s="38">
        <v>4</v>
      </c>
      <c r="AB133" s="39">
        <f t="shared" ref="AB133:AB136" si="296">IF(W133="","",W133*X133*Y133/1000000)</f>
        <v>2.7E-2</v>
      </c>
      <c r="AC133" s="37">
        <v>56</v>
      </c>
      <c r="AD133" s="40">
        <f t="shared" ref="AD133:AD136" si="297">IF(AA133="","",AC133/AB133*AA133)</f>
        <v>8296.2962962962956</v>
      </c>
      <c r="AE133" s="41">
        <v>3500</v>
      </c>
      <c r="AF133" s="42">
        <f t="shared" ref="AF133:AF136" si="298">IF(ISERROR(AE133/AD133),"",AE133/AD133)</f>
        <v>0.42187500000000006</v>
      </c>
      <c r="AG133" s="29" t="s">
        <v>67</v>
      </c>
      <c r="AH133" s="43">
        <v>0.41399999999999998</v>
      </c>
      <c r="AI133" s="42">
        <f t="shared" ref="AI133:AI136" si="299">IF(ISERROR(U133*AH133),"",U133*AH133)</f>
        <v>1.863</v>
      </c>
      <c r="AJ133" s="42">
        <f t="shared" ref="AJ133:AJ136" si="300">IF(ISERROR(U133+AF133+AI133),"",U133+AF133+AI133)</f>
        <v>6.7848749999999995</v>
      </c>
      <c r="AK133" s="44">
        <v>0</v>
      </c>
      <c r="AL133" s="42">
        <f t="shared" si="293"/>
        <v>0</v>
      </c>
      <c r="AM133" s="44">
        <v>0</v>
      </c>
      <c r="AN133" s="42">
        <f t="shared" si="294"/>
        <v>0</v>
      </c>
      <c r="AO133" s="44">
        <v>5.5E-2</v>
      </c>
      <c r="AP133" s="42">
        <f t="shared" ref="AP133:AP136" si="301">IF(ISERROR(AY133*AO133),"",AY133*AO133)</f>
        <v>0.50600000000000001</v>
      </c>
      <c r="AQ133" s="44">
        <v>0</v>
      </c>
      <c r="AR133" s="42">
        <f t="shared" ref="AR133:AR136" si="302">IF(ISERROR(U133*AQ133),"",U133*AQ133)</f>
        <v>0</v>
      </c>
      <c r="AS133" s="45">
        <v>0</v>
      </c>
      <c r="AT133" s="44">
        <v>0</v>
      </c>
      <c r="AU133" s="42">
        <f t="shared" ref="AU133:AU136" si="303">IF(ISERROR(AY133*AT133),"",AY133*AT133)</f>
        <v>0</v>
      </c>
      <c r="AV133" s="42">
        <f t="shared" ref="AV133:AV136" si="304">IF(ISERROR(AL133+AN133+AP133+AR133+AU133),"",AL133+AN133+AP133+AR133+AU133)</f>
        <v>0.50600000000000001</v>
      </c>
      <c r="AW133" s="42">
        <f t="shared" si="295"/>
        <v>7.2908749999999998</v>
      </c>
      <c r="AX133" s="46">
        <f t="shared" si="3"/>
        <v>0.2075135869565217</v>
      </c>
      <c r="AY133" s="6">
        <v>9.1999999999999993</v>
      </c>
      <c r="AZ133" s="38"/>
      <c r="BA133" s="42">
        <f t="shared" ref="BA133:BA136" si="305">IF(ISERROR(AW133*AZ133),"",AW133*AZ133)</f>
        <v>0</v>
      </c>
      <c r="BB133" s="42">
        <f t="shared" ref="BB133:BB136" si="306">IF(ISERROR(AY133*AZ133),"",AY133*AZ133)</f>
        <v>0</v>
      </c>
    </row>
    <row r="134" spans="1:54" ht="15" customHeight="1" x14ac:dyDescent="0.25">
      <c r="A134" s="31">
        <v>135</v>
      </c>
      <c r="B134" s="32"/>
      <c r="C134" s="32"/>
      <c r="D134" s="32"/>
      <c r="E134" s="29" t="s">
        <v>54</v>
      </c>
      <c r="F134" s="29" t="s">
        <v>55</v>
      </c>
      <c r="G134" s="29" t="s">
        <v>56</v>
      </c>
      <c r="H134" s="30" t="s">
        <v>57</v>
      </c>
      <c r="I134" s="29" t="s">
        <v>58</v>
      </c>
      <c r="J134" s="29" t="s">
        <v>68</v>
      </c>
      <c r="K134" s="31" t="s">
        <v>60</v>
      </c>
      <c r="L134" s="32" t="s">
        <v>61</v>
      </c>
      <c r="M134" s="29" t="s">
        <v>71</v>
      </c>
      <c r="N134" s="29" t="s">
        <v>243</v>
      </c>
      <c r="O134" s="29"/>
      <c r="P134" s="33" t="s">
        <v>246</v>
      </c>
      <c r="Q134" s="29"/>
      <c r="R134" s="29"/>
      <c r="S134" s="29" t="s">
        <v>65</v>
      </c>
      <c r="T134" s="34">
        <v>4.8499999999999996</v>
      </c>
      <c r="U134" s="35">
        <v>5</v>
      </c>
      <c r="V134" s="29" t="s">
        <v>66</v>
      </c>
      <c r="W134" s="36">
        <v>30</v>
      </c>
      <c r="X134" s="36">
        <v>25</v>
      </c>
      <c r="Y134" s="36">
        <v>40</v>
      </c>
      <c r="Z134" s="37">
        <v>7.04</v>
      </c>
      <c r="AA134" s="38">
        <v>4</v>
      </c>
      <c r="AB134" s="39">
        <f t="shared" si="296"/>
        <v>0.03</v>
      </c>
      <c r="AC134" s="37">
        <v>56</v>
      </c>
      <c r="AD134" s="40">
        <f t="shared" si="297"/>
        <v>7466.666666666667</v>
      </c>
      <c r="AE134" s="41">
        <v>3500</v>
      </c>
      <c r="AF134" s="42">
        <f t="shared" si="298"/>
        <v>0.46875</v>
      </c>
      <c r="AG134" s="29" t="s">
        <v>67</v>
      </c>
      <c r="AH134" s="43">
        <v>0.41399999999999998</v>
      </c>
      <c r="AI134" s="42">
        <f t="shared" si="299"/>
        <v>2.0699999999999998</v>
      </c>
      <c r="AJ134" s="42">
        <f t="shared" si="300"/>
        <v>7.5387500000000003</v>
      </c>
      <c r="AK134" s="44">
        <v>0</v>
      </c>
      <c r="AL134" s="42">
        <f t="shared" si="293"/>
        <v>0</v>
      </c>
      <c r="AM134" s="44">
        <v>0</v>
      </c>
      <c r="AN134" s="42">
        <f t="shared" si="294"/>
        <v>0</v>
      </c>
      <c r="AO134" s="44">
        <v>5.5E-2</v>
      </c>
      <c r="AP134" s="42">
        <f t="shared" si="301"/>
        <v>0.5665</v>
      </c>
      <c r="AQ134" s="44">
        <v>0</v>
      </c>
      <c r="AR134" s="42">
        <f t="shared" si="302"/>
        <v>0</v>
      </c>
      <c r="AS134" s="45">
        <v>0</v>
      </c>
      <c r="AT134" s="44">
        <v>0</v>
      </c>
      <c r="AU134" s="42">
        <f t="shared" si="303"/>
        <v>0</v>
      </c>
      <c r="AV134" s="42">
        <f t="shared" si="304"/>
        <v>0.5665</v>
      </c>
      <c r="AW134" s="42">
        <f t="shared" si="295"/>
        <v>8.1052499999999998</v>
      </c>
      <c r="AX134" s="46">
        <f t="shared" si="3"/>
        <v>0.21308252427184474</v>
      </c>
      <c r="AY134" s="6">
        <v>10.3</v>
      </c>
      <c r="AZ134" s="38"/>
      <c r="BA134" s="42">
        <f t="shared" si="305"/>
        <v>0</v>
      </c>
      <c r="BB134" s="42">
        <f t="shared" si="306"/>
        <v>0</v>
      </c>
    </row>
    <row r="135" spans="1:54" ht="15" customHeight="1" x14ac:dyDescent="0.25">
      <c r="A135" s="31">
        <v>136</v>
      </c>
      <c r="B135" s="32"/>
      <c r="C135" s="32"/>
      <c r="D135" s="32"/>
      <c r="E135" s="29" t="s">
        <v>54</v>
      </c>
      <c r="F135" s="29" t="s">
        <v>55</v>
      </c>
      <c r="G135" s="29" t="s">
        <v>56</v>
      </c>
      <c r="H135" s="30" t="s">
        <v>57</v>
      </c>
      <c r="I135" s="29" t="s">
        <v>58</v>
      </c>
      <c r="J135" s="29" t="s">
        <v>68</v>
      </c>
      <c r="K135" s="31" t="s">
        <v>60</v>
      </c>
      <c r="L135" s="32" t="s">
        <v>61</v>
      </c>
      <c r="M135" s="29" t="s">
        <v>73</v>
      </c>
      <c r="N135" s="29" t="s">
        <v>243</v>
      </c>
      <c r="O135" s="29"/>
      <c r="P135" s="33" t="s">
        <v>247</v>
      </c>
      <c r="Q135" s="29"/>
      <c r="R135" s="29"/>
      <c r="S135" s="29" t="s">
        <v>65</v>
      </c>
      <c r="T135" s="34">
        <v>5.61</v>
      </c>
      <c r="U135" s="35">
        <v>5.78</v>
      </c>
      <c r="V135" s="29" t="s">
        <v>66</v>
      </c>
      <c r="W135" s="36">
        <v>30</v>
      </c>
      <c r="X135" s="36">
        <v>25</v>
      </c>
      <c r="Y135" s="36">
        <v>44</v>
      </c>
      <c r="Z135" s="37">
        <v>8.3699999999999992</v>
      </c>
      <c r="AA135" s="38">
        <v>4</v>
      </c>
      <c r="AB135" s="39">
        <f t="shared" si="296"/>
        <v>3.3000000000000002E-2</v>
      </c>
      <c r="AC135" s="37">
        <v>56</v>
      </c>
      <c r="AD135" s="40">
        <f t="shared" si="297"/>
        <v>6787.878787878788</v>
      </c>
      <c r="AE135" s="41">
        <v>3500</v>
      </c>
      <c r="AF135" s="42">
        <f t="shared" si="298"/>
        <v>0.515625</v>
      </c>
      <c r="AG135" s="29" t="s">
        <v>67</v>
      </c>
      <c r="AH135" s="43">
        <v>0.41399999999999998</v>
      </c>
      <c r="AI135" s="42">
        <f t="shared" si="299"/>
        <v>2.3929200000000002</v>
      </c>
      <c r="AJ135" s="42">
        <f t="shared" si="300"/>
        <v>8.6885450000000013</v>
      </c>
      <c r="AK135" s="44">
        <v>0</v>
      </c>
      <c r="AL135" s="42">
        <f t="shared" si="293"/>
        <v>0</v>
      </c>
      <c r="AM135" s="44">
        <v>0</v>
      </c>
      <c r="AN135" s="42">
        <f t="shared" si="294"/>
        <v>0</v>
      </c>
      <c r="AO135" s="44">
        <v>5.5E-2</v>
      </c>
      <c r="AP135" s="42">
        <f t="shared" si="301"/>
        <v>0.66</v>
      </c>
      <c r="AQ135" s="44">
        <v>0</v>
      </c>
      <c r="AR135" s="42">
        <f t="shared" si="302"/>
        <v>0</v>
      </c>
      <c r="AS135" s="45">
        <v>0</v>
      </c>
      <c r="AT135" s="44">
        <v>0</v>
      </c>
      <c r="AU135" s="42">
        <f t="shared" si="303"/>
        <v>0</v>
      </c>
      <c r="AV135" s="42">
        <f t="shared" si="304"/>
        <v>0.66</v>
      </c>
      <c r="AW135" s="42">
        <f t="shared" si="295"/>
        <v>9.3485450000000014</v>
      </c>
      <c r="AX135" s="46">
        <f t="shared" si="3"/>
        <v>0.2209545833333332</v>
      </c>
      <c r="AY135" s="6">
        <v>12</v>
      </c>
      <c r="AZ135" s="38"/>
      <c r="BA135" s="42">
        <f t="shared" si="305"/>
        <v>0</v>
      </c>
      <c r="BB135" s="42">
        <f t="shared" si="306"/>
        <v>0</v>
      </c>
    </row>
    <row r="136" spans="1:54" ht="15" customHeight="1" x14ac:dyDescent="0.25">
      <c r="A136" s="31">
        <v>137</v>
      </c>
      <c r="B136" s="32"/>
      <c r="C136" s="32"/>
      <c r="D136" s="32"/>
      <c r="E136" s="29" t="s">
        <v>54</v>
      </c>
      <c r="F136" s="29" t="s">
        <v>55</v>
      </c>
      <c r="G136" s="29" t="s">
        <v>56</v>
      </c>
      <c r="H136" s="30" t="s">
        <v>169</v>
      </c>
      <c r="I136" s="29" t="s">
        <v>58</v>
      </c>
      <c r="J136" s="29" t="s">
        <v>68</v>
      </c>
      <c r="K136" s="31" t="s">
        <v>60</v>
      </c>
      <c r="L136" s="32" t="s">
        <v>61</v>
      </c>
      <c r="M136" s="29" t="s">
        <v>75</v>
      </c>
      <c r="N136" s="29" t="s">
        <v>243</v>
      </c>
      <c r="O136" s="29"/>
      <c r="P136" s="33" t="s">
        <v>248</v>
      </c>
      <c r="Q136" s="32"/>
      <c r="R136" s="32"/>
      <c r="S136" s="29" t="s">
        <v>65</v>
      </c>
      <c r="T136" s="34">
        <v>5.7</v>
      </c>
      <c r="U136" s="35">
        <v>5.88</v>
      </c>
      <c r="V136" s="29" t="s">
        <v>66</v>
      </c>
      <c r="W136" s="48">
        <v>30</v>
      </c>
      <c r="X136" s="48">
        <v>25</v>
      </c>
      <c r="Y136" s="48">
        <v>44</v>
      </c>
      <c r="Z136" s="49">
        <v>8.3699999999999992</v>
      </c>
      <c r="AA136" s="38">
        <v>4</v>
      </c>
      <c r="AB136" s="50">
        <f t="shared" si="296"/>
        <v>3.3000000000000002E-2</v>
      </c>
      <c r="AC136" s="37">
        <v>56</v>
      </c>
      <c r="AD136" s="40">
        <f t="shared" si="297"/>
        <v>6787.878787878788</v>
      </c>
      <c r="AE136" s="41">
        <v>3500</v>
      </c>
      <c r="AF136" s="51">
        <f t="shared" si="298"/>
        <v>0.515625</v>
      </c>
      <c r="AG136" s="32" t="s">
        <v>67</v>
      </c>
      <c r="AH136" s="43">
        <v>0.41399999999999998</v>
      </c>
      <c r="AI136" s="42">
        <f t="shared" si="299"/>
        <v>2.43432</v>
      </c>
      <c r="AJ136" s="42">
        <f t="shared" si="300"/>
        <v>8.8299450000000004</v>
      </c>
      <c r="AK136" s="44">
        <v>0</v>
      </c>
      <c r="AL136" s="51">
        <f t="shared" si="293"/>
        <v>0</v>
      </c>
      <c r="AM136" s="44">
        <v>0</v>
      </c>
      <c r="AN136" s="51">
        <f t="shared" si="294"/>
        <v>0</v>
      </c>
      <c r="AO136" s="44">
        <v>5.5E-2</v>
      </c>
      <c r="AP136" s="42">
        <f t="shared" si="301"/>
        <v>0.66</v>
      </c>
      <c r="AQ136" s="44">
        <v>0</v>
      </c>
      <c r="AR136" s="42">
        <f t="shared" si="302"/>
        <v>0</v>
      </c>
      <c r="AS136" s="45">
        <v>0</v>
      </c>
      <c r="AT136" s="44">
        <v>0</v>
      </c>
      <c r="AU136" s="42">
        <f t="shared" si="303"/>
        <v>0</v>
      </c>
      <c r="AV136" s="42">
        <f t="shared" si="304"/>
        <v>0.66</v>
      </c>
      <c r="AW136" s="51">
        <f t="shared" si="295"/>
        <v>9.4899450000000005</v>
      </c>
      <c r="AX136" s="52">
        <f t="shared" si="3"/>
        <v>0.20917124999999995</v>
      </c>
      <c r="AY136" s="6">
        <v>12</v>
      </c>
      <c r="AZ136" s="5"/>
      <c r="BA136" s="42">
        <f t="shared" si="305"/>
        <v>0</v>
      </c>
      <c r="BB136" s="42">
        <f t="shared" si="306"/>
        <v>0</v>
      </c>
    </row>
    <row r="137" spans="1:54" ht="15" customHeight="1" x14ac:dyDescent="0.25">
      <c r="A137" s="31">
        <v>138</v>
      </c>
      <c r="B137" s="32"/>
      <c r="C137" s="32"/>
      <c r="D137" s="32"/>
      <c r="E137" s="29" t="s">
        <v>54</v>
      </c>
      <c r="F137" s="29" t="s">
        <v>55</v>
      </c>
      <c r="G137" s="29" t="s">
        <v>56</v>
      </c>
      <c r="H137" s="30" t="s">
        <v>57</v>
      </c>
      <c r="I137" s="29" t="s">
        <v>58</v>
      </c>
      <c r="J137" s="29" t="s">
        <v>68</v>
      </c>
      <c r="K137" s="31" t="s">
        <v>60</v>
      </c>
      <c r="L137" s="32" t="s">
        <v>61</v>
      </c>
      <c r="M137" s="29" t="s">
        <v>62</v>
      </c>
      <c r="N137" s="29" t="s">
        <v>249</v>
      </c>
      <c r="O137" s="29"/>
      <c r="P137" s="33" t="s">
        <v>250</v>
      </c>
      <c r="Q137" s="29"/>
      <c r="R137" s="29"/>
      <c r="S137" s="29" t="s">
        <v>65</v>
      </c>
      <c r="T137" s="34">
        <v>3.57</v>
      </c>
      <c r="U137" s="35">
        <v>3.68</v>
      </c>
      <c r="V137" s="29" t="s">
        <v>66</v>
      </c>
      <c r="W137" s="36">
        <v>30</v>
      </c>
      <c r="X137" s="36">
        <v>25</v>
      </c>
      <c r="Y137" s="36">
        <v>32</v>
      </c>
      <c r="Z137" s="37">
        <v>4.3600000000000003</v>
      </c>
      <c r="AA137" s="38">
        <v>4</v>
      </c>
      <c r="AB137" s="39">
        <f>IF(W137="","",W137*X137*Y137/1000000)</f>
        <v>2.4E-2</v>
      </c>
      <c r="AC137" s="37">
        <v>56</v>
      </c>
      <c r="AD137" s="40">
        <f>IF(AA137="","",AC137/AB137*AA137)</f>
        <v>9333.3333333333339</v>
      </c>
      <c r="AE137" s="41">
        <v>3500</v>
      </c>
      <c r="AF137" s="42">
        <f>IF(ISERROR(AE137/AD137),"",AE137/AD137)</f>
        <v>0.375</v>
      </c>
      <c r="AG137" s="29" t="s">
        <v>67</v>
      </c>
      <c r="AH137" s="43">
        <v>0.41399999999999998</v>
      </c>
      <c r="AI137" s="42">
        <f>IF(ISERROR(U137*AH137),"",U137*AH137)</f>
        <v>1.52352</v>
      </c>
      <c r="AJ137" s="42">
        <f>IF(ISERROR(U137+AF137+AI137),"",U137+AF137+AI137)</f>
        <v>5.5785199999999993</v>
      </c>
      <c r="AK137" s="44">
        <v>0</v>
      </c>
      <c r="AL137" s="42">
        <f t="shared" si="293"/>
        <v>0</v>
      </c>
      <c r="AM137" s="44">
        <v>0</v>
      </c>
      <c r="AN137" s="42">
        <f t="shared" si="294"/>
        <v>0</v>
      </c>
      <c r="AO137" s="44">
        <v>5.5E-2</v>
      </c>
      <c r="AP137" s="42">
        <f>IF(ISERROR(AY137*AO137),"",AY137*AO137)</f>
        <v>0.41525000000000001</v>
      </c>
      <c r="AQ137" s="44">
        <v>0</v>
      </c>
      <c r="AR137" s="42">
        <f>IF(ISERROR(U137*AQ137),"",U137*AQ137)</f>
        <v>0</v>
      </c>
      <c r="AS137" s="45">
        <v>0</v>
      </c>
      <c r="AT137" s="44">
        <v>0</v>
      </c>
      <c r="AU137" s="42">
        <f>IF(ISERROR(AY137*AT137),"",AY137*AT137)</f>
        <v>0</v>
      </c>
      <c r="AV137" s="42">
        <f>IF(ISERROR(AL137+AN137+AP137+AR137+AU137),"",AL137+AN137+AP137+AR137+AU137)</f>
        <v>0.41525000000000001</v>
      </c>
      <c r="AW137" s="42">
        <f t="shared" si="295"/>
        <v>5.9937699999999996</v>
      </c>
      <c r="AX137" s="46">
        <f t="shared" si="3"/>
        <v>0.20612317880794706</v>
      </c>
      <c r="AY137" s="6">
        <v>7.55</v>
      </c>
      <c r="AZ137" s="38"/>
      <c r="BA137" s="42">
        <f>IF(ISERROR(AW137*AZ137),"",AW137*AZ137)</f>
        <v>0</v>
      </c>
      <c r="BB137" s="42">
        <f>IF(ISERROR(AY137*AZ137),"",AY137*AZ137)</f>
        <v>0</v>
      </c>
    </row>
    <row r="138" spans="1:54" ht="15" customHeight="1" x14ac:dyDescent="0.25">
      <c r="A138" s="31">
        <v>139</v>
      </c>
      <c r="B138" s="32"/>
      <c r="C138" s="32"/>
      <c r="D138" s="32"/>
      <c r="E138" s="29" t="s">
        <v>54</v>
      </c>
      <c r="F138" s="29" t="s">
        <v>55</v>
      </c>
      <c r="G138" s="29" t="s">
        <v>56</v>
      </c>
      <c r="H138" s="30" t="s">
        <v>57</v>
      </c>
      <c r="I138" s="29" t="s">
        <v>58</v>
      </c>
      <c r="J138" s="29" t="s">
        <v>68</v>
      </c>
      <c r="K138" s="31" t="s">
        <v>60</v>
      </c>
      <c r="L138" s="32" t="s">
        <v>61</v>
      </c>
      <c r="M138" s="29" t="s">
        <v>69</v>
      </c>
      <c r="N138" s="29" t="s">
        <v>249</v>
      </c>
      <c r="O138" s="29"/>
      <c r="P138" s="33" t="s">
        <v>251</v>
      </c>
      <c r="Q138" s="29"/>
      <c r="R138" s="29"/>
      <c r="S138" s="29" t="s">
        <v>65</v>
      </c>
      <c r="T138" s="34">
        <v>4.37</v>
      </c>
      <c r="U138" s="35">
        <v>4.5</v>
      </c>
      <c r="V138" s="29" t="s">
        <v>66</v>
      </c>
      <c r="W138" s="36">
        <v>30</v>
      </c>
      <c r="X138" s="36">
        <v>25</v>
      </c>
      <c r="Y138" s="36">
        <v>36</v>
      </c>
      <c r="Z138" s="37">
        <v>6.17</v>
      </c>
      <c r="AA138" s="38">
        <v>4</v>
      </c>
      <c r="AB138" s="39">
        <f t="shared" ref="AB138:AB141" si="307">IF(W138="","",W138*X138*Y138/1000000)</f>
        <v>2.7E-2</v>
      </c>
      <c r="AC138" s="37">
        <v>56</v>
      </c>
      <c r="AD138" s="40">
        <f t="shared" ref="AD138:AD141" si="308">IF(AA138="","",AC138/AB138*AA138)</f>
        <v>8296.2962962962956</v>
      </c>
      <c r="AE138" s="41">
        <v>3500</v>
      </c>
      <c r="AF138" s="42">
        <f t="shared" ref="AF138:AF141" si="309">IF(ISERROR(AE138/AD138),"",AE138/AD138)</f>
        <v>0.42187500000000006</v>
      </c>
      <c r="AG138" s="29" t="s">
        <v>67</v>
      </c>
      <c r="AH138" s="43">
        <v>0.41399999999999998</v>
      </c>
      <c r="AI138" s="42">
        <f t="shared" ref="AI138:AI141" si="310">IF(ISERROR(U138*AH138),"",U138*AH138)</f>
        <v>1.863</v>
      </c>
      <c r="AJ138" s="42">
        <f t="shared" ref="AJ138:AJ141" si="311">IF(ISERROR(U138+AF138+AI138),"",U138+AF138+AI138)</f>
        <v>6.7848749999999995</v>
      </c>
      <c r="AK138" s="44">
        <v>0</v>
      </c>
      <c r="AL138" s="42">
        <f t="shared" si="293"/>
        <v>0</v>
      </c>
      <c r="AM138" s="44">
        <v>0</v>
      </c>
      <c r="AN138" s="42">
        <f t="shared" si="294"/>
        <v>0</v>
      </c>
      <c r="AO138" s="44">
        <v>5.5E-2</v>
      </c>
      <c r="AP138" s="42">
        <f t="shared" ref="AP138:AP141" si="312">IF(ISERROR(AY138*AO138),"",AY138*AO138)</f>
        <v>0.50600000000000001</v>
      </c>
      <c r="AQ138" s="44">
        <v>0</v>
      </c>
      <c r="AR138" s="42">
        <f t="shared" ref="AR138:AR141" si="313">IF(ISERROR(U138*AQ138),"",U138*AQ138)</f>
        <v>0</v>
      </c>
      <c r="AS138" s="45">
        <v>0</v>
      </c>
      <c r="AT138" s="44">
        <v>0</v>
      </c>
      <c r="AU138" s="42">
        <f t="shared" ref="AU138:AU141" si="314">IF(ISERROR(AY138*AT138),"",AY138*AT138)</f>
        <v>0</v>
      </c>
      <c r="AV138" s="42">
        <f t="shared" ref="AV138:AV141" si="315">IF(ISERROR(AL138+AN138+AP138+AR138+AU138),"",AL138+AN138+AP138+AR138+AU138)</f>
        <v>0.50600000000000001</v>
      </c>
      <c r="AW138" s="42">
        <f t="shared" si="295"/>
        <v>7.2908749999999998</v>
      </c>
      <c r="AX138" s="46">
        <f t="shared" si="3"/>
        <v>0.2075135869565217</v>
      </c>
      <c r="AY138" s="6">
        <v>9.1999999999999993</v>
      </c>
      <c r="AZ138" s="38"/>
      <c r="BA138" s="42">
        <f t="shared" ref="BA138:BA141" si="316">IF(ISERROR(AW138*AZ138),"",AW138*AZ138)</f>
        <v>0</v>
      </c>
      <c r="BB138" s="42">
        <f t="shared" ref="BB138:BB141" si="317">IF(ISERROR(AY138*AZ138),"",AY138*AZ138)</f>
        <v>0</v>
      </c>
    </row>
    <row r="139" spans="1:54" ht="15" customHeight="1" x14ac:dyDescent="0.25">
      <c r="A139" s="31">
        <v>140</v>
      </c>
      <c r="B139" s="32"/>
      <c r="C139" s="32"/>
      <c r="D139" s="32"/>
      <c r="E139" s="29" t="s">
        <v>54</v>
      </c>
      <c r="F139" s="29" t="s">
        <v>55</v>
      </c>
      <c r="G139" s="29" t="s">
        <v>56</v>
      </c>
      <c r="H139" s="30" t="s">
        <v>57</v>
      </c>
      <c r="I139" s="29" t="s">
        <v>58</v>
      </c>
      <c r="J139" s="29" t="s">
        <v>68</v>
      </c>
      <c r="K139" s="31" t="s">
        <v>60</v>
      </c>
      <c r="L139" s="32" t="s">
        <v>61</v>
      </c>
      <c r="M139" s="29" t="s">
        <v>71</v>
      </c>
      <c r="N139" s="29" t="s">
        <v>249</v>
      </c>
      <c r="O139" s="29"/>
      <c r="P139" s="33" t="s">
        <v>252</v>
      </c>
      <c r="Q139" s="29"/>
      <c r="R139" s="29"/>
      <c r="S139" s="29" t="s">
        <v>65</v>
      </c>
      <c r="T139" s="34">
        <v>4.8499999999999996</v>
      </c>
      <c r="U139" s="35">
        <v>5</v>
      </c>
      <c r="V139" s="29" t="s">
        <v>66</v>
      </c>
      <c r="W139" s="36">
        <v>30</v>
      </c>
      <c r="X139" s="36">
        <v>25</v>
      </c>
      <c r="Y139" s="36">
        <v>40</v>
      </c>
      <c r="Z139" s="37">
        <v>7.04</v>
      </c>
      <c r="AA139" s="38">
        <v>4</v>
      </c>
      <c r="AB139" s="39">
        <f t="shared" si="307"/>
        <v>0.03</v>
      </c>
      <c r="AC139" s="37">
        <v>56</v>
      </c>
      <c r="AD139" s="40">
        <f t="shared" si="308"/>
        <v>7466.666666666667</v>
      </c>
      <c r="AE139" s="41">
        <v>3500</v>
      </c>
      <c r="AF139" s="42">
        <f t="shared" si="309"/>
        <v>0.46875</v>
      </c>
      <c r="AG139" s="29" t="s">
        <v>67</v>
      </c>
      <c r="AH139" s="43">
        <v>0.41399999999999998</v>
      </c>
      <c r="AI139" s="42">
        <f t="shared" si="310"/>
        <v>2.0699999999999998</v>
      </c>
      <c r="AJ139" s="42">
        <f t="shared" si="311"/>
        <v>7.5387500000000003</v>
      </c>
      <c r="AK139" s="44">
        <v>0</v>
      </c>
      <c r="AL139" s="42">
        <f t="shared" si="293"/>
        <v>0</v>
      </c>
      <c r="AM139" s="44">
        <v>0</v>
      </c>
      <c r="AN139" s="42">
        <f t="shared" si="294"/>
        <v>0</v>
      </c>
      <c r="AO139" s="44">
        <v>5.5E-2</v>
      </c>
      <c r="AP139" s="42">
        <f t="shared" si="312"/>
        <v>0.5665</v>
      </c>
      <c r="AQ139" s="44">
        <v>0</v>
      </c>
      <c r="AR139" s="42">
        <f t="shared" si="313"/>
        <v>0</v>
      </c>
      <c r="AS139" s="45">
        <v>0</v>
      </c>
      <c r="AT139" s="44">
        <v>0</v>
      </c>
      <c r="AU139" s="42">
        <f t="shared" si="314"/>
        <v>0</v>
      </c>
      <c r="AV139" s="42">
        <f t="shared" si="315"/>
        <v>0.5665</v>
      </c>
      <c r="AW139" s="42">
        <f t="shared" si="295"/>
        <v>8.1052499999999998</v>
      </c>
      <c r="AX139" s="46">
        <f t="shared" si="3"/>
        <v>0.21308252427184474</v>
      </c>
      <c r="AY139" s="6">
        <v>10.3</v>
      </c>
      <c r="AZ139" s="38"/>
      <c r="BA139" s="42">
        <f t="shared" si="316"/>
        <v>0</v>
      </c>
      <c r="BB139" s="42">
        <f t="shared" si="317"/>
        <v>0</v>
      </c>
    </row>
    <row r="140" spans="1:54" ht="15" customHeight="1" x14ac:dyDescent="0.25">
      <c r="A140" s="31">
        <v>141</v>
      </c>
      <c r="B140" s="32"/>
      <c r="C140" s="32"/>
      <c r="D140" s="32"/>
      <c r="E140" s="29" t="s">
        <v>54</v>
      </c>
      <c r="F140" s="29" t="s">
        <v>55</v>
      </c>
      <c r="G140" s="29" t="s">
        <v>56</v>
      </c>
      <c r="H140" s="30" t="s">
        <v>57</v>
      </c>
      <c r="I140" s="29" t="s">
        <v>58</v>
      </c>
      <c r="J140" s="29" t="s">
        <v>68</v>
      </c>
      <c r="K140" s="31" t="s">
        <v>60</v>
      </c>
      <c r="L140" s="32" t="s">
        <v>159</v>
      </c>
      <c r="M140" s="29" t="s">
        <v>73</v>
      </c>
      <c r="N140" s="29" t="s">
        <v>249</v>
      </c>
      <c r="O140" s="29"/>
      <c r="P140" s="33" t="s">
        <v>253</v>
      </c>
      <c r="Q140" s="29"/>
      <c r="R140" s="29"/>
      <c r="S140" s="29" t="s">
        <v>65</v>
      </c>
      <c r="T140" s="34">
        <v>5.61</v>
      </c>
      <c r="U140" s="35">
        <v>5.78</v>
      </c>
      <c r="V140" s="29" t="s">
        <v>66</v>
      </c>
      <c r="W140" s="36">
        <v>30</v>
      </c>
      <c r="X140" s="36">
        <v>25</v>
      </c>
      <c r="Y140" s="36">
        <v>44</v>
      </c>
      <c r="Z140" s="37">
        <v>8.3699999999999992</v>
      </c>
      <c r="AA140" s="38">
        <v>4</v>
      </c>
      <c r="AB140" s="39">
        <f t="shared" si="307"/>
        <v>3.3000000000000002E-2</v>
      </c>
      <c r="AC140" s="37">
        <v>56</v>
      </c>
      <c r="AD140" s="40">
        <f t="shared" si="308"/>
        <v>6787.878787878788</v>
      </c>
      <c r="AE140" s="41">
        <v>3500</v>
      </c>
      <c r="AF140" s="42">
        <f t="shared" si="309"/>
        <v>0.515625</v>
      </c>
      <c r="AG140" s="29" t="s">
        <v>67</v>
      </c>
      <c r="AH140" s="43">
        <v>0.41399999999999998</v>
      </c>
      <c r="AI140" s="42">
        <f t="shared" si="310"/>
        <v>2.3929200000000002</v>
      </c>
      <c r="AJ140" s="42">
        <f t="shared" si="311"/>
        <v>8.6885450000000013</v>
      </c>
      <c r="AK140" s="44">
        <v>0</v>
      </c>
      <c r="AL140" s="42">
        <f t="shared" si="293"/>
        <v>0</v>
      </c>
      <c r="AM140" s="44">
        <v>0</v>
      </c>
      <c r="AN140" s="42">
        <f t="shared" si="294"/>
        <v>0</v>
      </c>
      <c r="AO140" s="44">
        <v>5.5E-2</v>
      </c>
      <c r="AP140" s="42">
        <f t="shared" si="312"/>
        <v>0.66</v>
      </c>
      <c r="AQ140" s="44">
        <v>0</v>
      </c>
      <c r="AR140" s="42">
        <f t="shared" si="313"/>
        <v>0</v>
      </c>
      <c r="AS140" s="45">
        <v>0</v>
      </c>
      <c r="AT140" s="44">
        <v>0</v>
      </c>
      <c r="AU140" s="42">
        <f t="shared" si="314"/>
        <v>0</v>
      </c>
      <c r="AV140" s="42">
        <f t="shared" si="315"/>
        <v>0.66</v>
      </c>
      <c r="AW140" s="42">
        <f t="shared" si="295"/>
        <v>9.3485450000000014</v>
      </c>
      <c r="AX140" s="46">
        <f t="shared" si="3"/>
        <v>0.2209545833333332</v>
      </c>
      <c r="AY140" s="6">
        <v>12</v>
      </c>
      <c r="AZ140" s="38"/>
      <c r="BA140" s="42">
        <f t="shared" si="316"/>
        <v>0</v>
      </c>
      <c r="BB140" s="42">
        <f t="shared" si="317"/>
        <v>0</v>
      </c>
    </row>
    <row r="141" spans="1:54" ht="15" customHeight="1" x14ac:dyDescent="0.25">
      <c r="A141" s="31">
        <v>142</v>
      </c>
      <c r="B141" s="32"/>
      <c r="C141" s="32"/>
      <c r="D141" s="32"/>
      <c r="E141" s="29" t="s">
        <v>54</v>
      </c>
      <c r="F141" s="29" t="s">
        <v>55</v>
      </c>
      <c r="G141" s="29" t="s">
        <v>56</v>
      </c>
      <c r="H141" s="30" t="s">
        <v>57</v>
      </c>
      <c r="I141" s="29" t="s">
        <v>58</v>
      </c>
      <c r="J141" s="29" t="s">
        <v>68</v>
      </c>
      <c r="K141" s="31" t="s">
        <v>60</v>
      </c>
      <c r="L141" s="32" t="s">
        <v>61</v>
      </c>
      <c r="M141" s="29" t="s">
        <v>75</v>
      </c>
      <c r="N141" s="29" t="s">
        <v>249</v>
      </c>
      <c r="O141" s="29"/>
      <c r="P141" s="33" t="s">
        <v>254</v>
      </c>
      <c r="Q141" s="32"/>
      <c r="R141" s="32"/>
      <c r="S141" s="29" t="s">
        <v>65</v>
      </c>
      <c r="T141" s="34">
        <v>5.7</v>
      </c>
      <c r="U141" s="35">
        <v>5.88</v>
      </c>
      <c r="V141" s="29" t="s">
        <v>66</v>
      </c>
      <c r="W141" s="48">
        <v>30</v>
      </c>
      <c r="X141" s="48">
        <v>25</v>
      </c>
      <c r="Y141" s="48">
        <v>44</v>
      </c>
      <c r="Z141" s="49">
        <v>8.3699999999999992</v>
      </c>
      <c r="AA141" s="38">
        <v>4</v>
      </c>
      <c r="AB141" s="50">
        <f t="shared" si="307"/>
        <v>3.3000000000000002E-2</v>
      </c>
      <c r="AC141" s="37">
        <v>56</v>
      </c>
      <c r="AD141" s="40">
        <f t="shared" si="308"/>
        <v>6787.878787878788</v>
      </c>
      <c r="AE141" s="41">
        <v>3500</v>
      </c>
      <c r="AF141" s="51">
        <f t="shared" si="309"/>
        <v>0.515625</v>
      </c>
      <c r="AG141" s="32" t="s">
        <v>67</v>
      </c>
      <c r="AH141" s="43">
        <v>0.41399999999999998</v>
      </c>
      <c r="AI141" s="42">
        <f t="shared" si="310"/>
        <v>2.43432</v>
      </c>
      <c r="AJ141" s="42">
        <f t="shared" si="311"/>
        <v>8.8299450000000004</v>
      </c>
      <c r="AK141" s="44">
        <v>0</v>
      </c>
      <c r="AL141" s="51">
        <f t="shared" si="293"/>
        <v>0</v>
      </c>
      <c r="AM141" s="44">
        <v>0</v>
      </c>
      <c r="AN141" s="51">
        <f t="shared" si="294"/>
        <v>0</v>
      </c>
      <c r="AO141" s="44">
        <v>5.5E-2</v>
      </c>
      <c r="AP141" s="42">
        <f t="shared" si="312"/>
        <v>0.66</v>
      </c>
      <c r="AQ141" s="44">
        <v>0</v>
      </c>
      <c r="AR141" s="42">
        <f t="shared" si="313"/>
        <v>0</v>
      </c>
      <c r="AS141" s="45">
        <v>0</v>
      </c>
      <c r="AT141" s="44">
        <v>0</v>
      </c>
      <c r="AU141" s="42">
        <f t="shared" si="314"/>
        <v>0</v>
      </c>
      <c r="AV141" s="42">
        <f t="shared" si="315"/>
        <v>0.66</v>
      </c>
      <c r="AW141" s="51">
        <f t="shared" si="295"/>
        <v>9.4899450000000005</v>
      </c>
      <c r="AX141" s="52">
        <f t="shared" si="3"/>
        <v>0.20917124999999995</v>
      </c>
      <c r="AY141" s="6">
        <v>12</v>
      </c>
      <c r="AZ141" s="5"/>
      <c r="BA141" s="42">
        <f t="shared" si="316"/>
        <v>0</v>
      </c>
      <c r="BB141" s="42">
        <f t="shared" si="317"/>
        <v>0</v>
      </c>
    </row>
    <row r="142" spans="1:54" ht="15" customHeight="1" x14ac:dyDescent="0.25">
      <c r="A142" s="31">
        <v>143</v>
      </c>
      <c r="B142" s="32"/>
      <c r="C142" s="32"/>
      <c r="D142" s="32"/>
      <c r="E142" s="29" t="s">
        <v>54</v>
      </c>
      <c r="F142" s="29" t="s">
        <v>55</v>
      </c>
      <c r="G142" s="29" t="s">
        <v>56</v>
      </c>
      <c r="H142" s="30" t="s">
        <v>57</v>
      </c>
      <c r="I142" s="29" t="s">
        <v>58</v>
      </c>
      <c r="J142" s="29" t="s">
        <v>68</v>
      </c>
      <c r="K142" s="31" t="s">
        <v>60</v>
      </c>
      <c r="L142" s="32" t="s">
        <v>61</v>
      </c>
      <c r="M142" s="29" t="s">
        <v>62</v>
      </c>
      <c r="N142" s="29" t="s">
        <v>255</v>
      </c>
      <c r="O142" s="29"/>
      <c r="P142" s="33" t="s">
        <v>256</v>
      </c>
      <c r="Q142" s="29"/>
      <c r="R142" s="29"/>
      <c r="S142" s="29" t="s">
        <v>65</v>
      </c>
      <c r="T142" s="34">
        <v>3.57</v>
      </c>
      <c r="U142" s="35">
        <v>3.68</v>
      </c>
      <c r="V142" s="29" t="s">
        <v>66</v>
      </c>
      <c r="W142" s="36">
        <v>30</v>
      </c>
      <c r="X142" s="36">
        <v>25</v>
      </c>
      <c r="Y142" s="36">
        <v>32</v>
      </c>
      <c r="Z142" s="37">
        <v>4.3600000000000003</v>
      </c>
      <c r="AA142" s="38">
        <v>4</v>
      </c>
      <c r="AB142" s="39">
        <f>IF(W142="","",W142*X142*Y142/1000000)</f>
        <v>2.4E-2</v>
      </c>
      <c r="AC142" s="37">
        <v>56</v>
      </c>
      <c r="AD142" s="40">
        <f>IF(AA142="","",AC142/AB142*AA142)</f>
        <v>9333.3333333333339</v>
      </c>
      <c r="AE142" s="41">
        <v>3500</v>
      </c>
      <c r="AF142" s="42">
        <f>IF(ISERROR(AE142/AD142),"",AE142/AD142)</f>
        <v>0.375</v>
      </c>
      <c r="AG142" s="29" t="s">
        <v>67</v>
      </c>
      <c r="AH142" s="43">
        <v>0.41399999999999998</v>
      </c>
      <c r="AI142" s="42">
        <f>IF(ISERROR(U142*AH142),"",U142*AH142)</f>
        <v>1.52352</v>
      </c>
      <c r="AJ142" s="42">
        <f>IF(ISERROR(U142+AF142+AI142),"",U142+AF142+AI142)</f>
        <v>5.5785199999999993</v>
      </c>
      <c r="AK142" s="44">
        <v>0</v>
      </c>
      <c r="AL142" s="42">
        <f t="shared" si="293"/>
        <v>0</v>
      </c>
      <c r="AM142" s="44">
        <v>0</v>
      </c>
      <c r="AN142" s="42">
        <f t="shared" si="294"/>
        <v>0</v>
      </c>
      <c r="AO142" s="44">
        <v>5.5E-2</v>
      </c>
      <c r="AP142" s="42">
        <f>IF(ISERROR(AY142*AO142),"",AY142*AO142)</f>
        <v>0.41525000000000001</v>
      </c>
      <c r="AQ142" s="44">
        <v>0</v>
      </c>
      <c r="AR142" s="42">
        <f>IF(ISERROR(U142*AQ142),"",U142*AQ142)</f>
        <v>0</v>
      </c>
      <c r="AS142" s="45">
        <v>0</v>
      </c>
      <c r="AT142" s="44">
        <v>0</v>
      </c>
      <c r="AU142" s="42">
        <f>IF(ISERROR(AY142*AT142),"",AY142*AT142)</f>
        <v>0</v>
      </c>
      <c r="AV142" s="42">
        <f>IF(ISERROR(AL142+AN142+AP142+AR142+AU142),"",AL142+AN142+AP142+AR142+AU142)</f>
        <v>0.41525000000000001</v>
      </c>
      <c r="AW142" s="42">
        <f t="shared" si="295"/>
        <v>5.9937699999999996</v>
      </c>
      <c r="AX142" s="46">
        <f t="shared" si="3"/>
        <v>0.20612317880794706</v>
      </c>
      <c r="AY142" s="6">
        <v>7.55</v>
      </c>
      <c r="AZ142" s="38"/>
      <c r="BA142" s="42">
        <f>IF(ISERROR(AW142*AZ142),"",AW142*AZ142)</f>
        <v>0</v>
      </c>
      <c r="BB142" s="42">
        <f>IF(ISERROR(AY142*AZ142),"",AY142*AZ142)</f>
        <v>0</v>
      </c>
    </row>
    <row r="143" spans="1:54" ht="15" customHeight="1" x14ac:dyDescent="0.25">
      <c r="A143" s="31">
        <v>144</v>
      </c>
      <c r="B143" s="32"/>
      <c r="C143" s="32"/>
      <c r="D143" s="32"/>
      <c r="E143" s="29" t="s">
        <v>54</v>
      </c>
      <c r="F143" s="29" t="s">
        <v>55</v>
      </c>
      <c r="G143" s="29" t="s">
        <v>56</v>
      </c>
      <c r="H143" s="30" t="s">
        <v>57</v>
      </c>
      <c r="I143" s="29" t="s">
        <v>58</v>
      </c>
      <c r="J143" s="29" t="s">
        <v>68</v>
      </c>
      <c r="K143" s="31" t="s">
        <v>60</v>
      </c>
      <c r="L143" s="32" t="s">
        <v>61</v>
      </c>
      <c r="M143" s="29" t="s">
        <v>69</v>
      </c>
      <c r="N143" s="29" t="s">
        <v>255</v>
      </c>
      <c r="O143" s="29"/>
      <c r="P143" s="33" t="s">
        <v>257</v>
      </c>
      <c r="Q143" s="29"/>
      <c r="R143" s="29"/>
      <c r="S143" s="29" t="s">
        <v>65</v>
      </c>
      <c r="T143" s="34">
        <v>4.37</v>
      </c>
      <c r="U143" s="35">
        <v>4.5</v>
      </c>
      <c r="V143" s="29" t="s">
        <v>66</v>
      </c>
      <c r="W143" s="36">
        <v>30</v>
      </c>
      <c r="X143" s="36">
        <v>25</v>
      </c>
      <c r="Y143" s="36">
        <v>36</v>
      </c>
      <c r="Z143" s="37">
        <v>6.17</v>
      </c>
      <c r="AA143" s="38">
        <v>4</v>
      </c>
      <c r="AB143" s="39">
        <f t="shared" ref="AB143:AB146" si="318">IF(W143="","",W143*X143*Y143/1000000)</f>
        <v>2.7E-2</v>
      </c>
      <c r="AC143" s="37">
        <v>56</v>
      </c>
      <c r="AD143" s="40">
        <f t="shared" ref="AD143:AD146" si="319">IF(AA143="","",AC143/AB143*AA143)</f>
        <v>8296.2962962962956</v>
      </c>
      <c r="AE143" s="41">
        <v>3500</v>
      </c>
      <c r="AF143" s="42">
        <f t="shared" ref="AF143:AF146" si="320">IF(ISERROR(AE143/AD143),"",AE143/AD143)</f>
        <v>0.42187500000000006</v>
      </c>
      <c r="AG143" s="29" t="s">
        <v>67</v>
      </c>
      <c r="AH143" s="43">
        <v>0.41399999999999998</v>
      </c>
      <c r="AI143" s="42">
        <f t="shared" ref="AI143:AI146" si="321">IF(ISERROR(U143*AH143),"",U143*AH143)</f>
        <v>1.863</v>
      </c>
      <c r="AJ143" s="42">
        <f t="shared" ref="AJ143:AJ146" si="322">IF(ISERROR(U143+AF143+AI143),"",U143+AF143+AI143)</f>
        <v>6.7848749999999995</v>
      </c>
      <c r="AK143" s="44">
        <v>0</v>
      </c>
      <c r="AL143" s="42">
        <f t="shared" si="293"/>
        <v>0</v>
      </c>
      <c r="AM143" s="44">
        <v>0</v>
      </c>
      <c r="AN143" s="42">
        <f t="shared" si="294"/>
        <v>0</v>
      </c>
      <c r="AO143" s="44">
        <v>5.5E-2</v>
      </c>
      <c r="AP143" s="42">
        <f t="shared" ref="AP143:AP146" si="323">IF(ISERROR(AY143*AO143),"",AY143*AO143)</f>
        <v>0.50600000000000001</v>
      </c>
      <c r="AQ143" s="44">
        <v>0</v>
      </c>
      <c r="AR143" s="42">
        <f t="shared" ref="AR143:AR146" si="324">IF(ISERROR(U143*AQ143),"",U143*AQ143)</f>
        <v>0</v>
      </c>
      <c r="AS143" s="45">
        <v>0</v>
      </c>
      <c r="AT143" s="44">
        <v>0</v>
      </c>
      <c r="AU143" s="42">
        <f t="shared" ref="AU143:AU146" si="325">IF(ISERROR(AY143*AT143),"",AY143*AT143)</f>
        <v>0</v>
      </c>
      <c r="AV143" s="42">
        <f t="shared" ref="AV143:AV146" si="326">IF(ISERROR(AL143+AN143+AP143+AR143+AU143),"",AL143+AN143+AP143+AR143+AU143)</f>
        <v>0.50600000000000001</v>
      </c>
      <c r="AW143" s="42">
        <f t="shared" si="295"/>
        <v>7.2908749999999998</v>
      </c>
      <c r="AX143" s="46">
        <f t="shared" si="3"/>
        <v>0.2075135869565217</v>
      </c>
      <c r="AY143" s="6">
        <v>9.1999999999999993</v>
      </c>
      <c r="AZ143" s="38"/>
      <c r="BA143" s="42">
        <f t="shared" ref="BA143:BA146" si="327">IF(ISERROR(AW143*AZ143),"",AW143*AZ143)</f>
        <v>0</v>
      </c>
      <c r="BB143" s="42">
        <f t="shared" ref="BB143:BB146" si="328">IF(ISERROR(AY143*AZ143),"",AY143*AZ143)</f>
        <v>0</v>
      </c>
    </row>
    <row r="144" spans="1:54" ht="15" customHeight="1" x14ac:dyDescent="0.25">
      <c r="A144" s="31">
        <v>145</v>
      </c>
      <c r="B144" s="32"/>
      <c r="C144" s="32"/>
      <c r="D144" s="32"/>
      <c r="E144" s="29" t="s">
        <v>54</v>
      </c>
      <c r="F144" s="29" t="s">
        <v>55</v>
      </c>
      <c r="G144" s="29" t="s">
        <v>56</v>
      </c>
      <c r="H144" s="30" t="s">
        <v>57</v>
      </c>
      <c r="I144" s="29" t="s">
        <v>58</v>
      </c>
      <c r="J144" s="29" t="s">
        <v>68</v>
      </c>
      <c r="K144" s="31" t="s">
        <v>60</v>
      </c>
      <c r="L144" s="32" t="s">
        <v>61</v>
      </c>
      <c r="M144" s="29" t="s">
        <v>71</v>
      </c>
      <c r="N144" s="29" t="s">
        <v>255</v>
      </c>
      <c r="O144" s="29"/>
      <c r="P144" s="33" t="s">
        <v>258</v>
      </c>
      <c r="Q144" s="29"/>
      <c r="R144" s="29"/>
      <c r="S144" s="29" t="s">
        <v>65</v>
      </c>
      <c r="T144" s="34">
        <v>4.8499999999999996</v>
      </c>
      <c r="U144" s="35">
        <v>5</v>
      </c>
      <c r="V144" s="29" t="s">
        <v>66</v>
      </c>
      <c r="W144" s="36">
        <v>30</v>
      </c>
      <c r="X144" s="36">
        <v>25</v>
      </c>
      <c r="Y144" s="36">
        <v>40</v>
      </c>
      <c r="Z144" s="37">
        <v>7.04</v>
      </c>
      <c r="AA144" s="38">
        <v>4</v>
      </c>
      <c r="AB144" s="39">
        <f t="shared" si="318"/>
        <v>0.03</v>
      </c>
      <c r="AC144" s="37">
        <v>56</v>
      </c>
      <c r="AD144" s="40">
        <f t="shared" si="319"/>
        <v>7466.666666666667</v>
      </c>
      <c r="AE144" s="41">
        <v>3500</v>
      </c>
      <c r="AF144" s="42">
        <f t="shared" si="320"/>
        <v>0.46875</v>
      </c>
      <c r="AG144" s="29" t="s">
        <v>67</v>
      </c>
      <c r="AH144" s="43">
        <v>0.41399999999999998</v>
      </c>
      <c r="AI144" s="42">
        <f t="shared" si="321"/>
        <v>2.0699999999999998</v>
      </c>
      <c r="AJ144" s="42">
        <f t="shared" si="322"/>
        <v>7.5387500000000003</v>
      </c>
      <c r="AK144" s="44">
        <v>0</v>
      </c>
      <c r="AL144" s="42">
        <f t="shared" si="293"/>
        <v>0</v>
      </c>
      <c r="AM144" s="44">
        <v>0</v>
      </c>
      <c r="AN144" s="42">
        <f t="shared" si="294"/>
        <v>0</v>
      </c>
      <c r="AO144" s="44">
        <v>5.5E-2</v>
      </c>
      <c r="AP144" s="42">
        <f t="shared" si="323"/>
        <v>0.5665</v>
      </c>
      <c r="AQ144" s="44">
        <v>0</v>
      </c>
      <c r="AR144" s="42">
        <f t="shared" si="324"/>
        <v>0</v>
      </c>
      <c r="AS144" s="45">
        <v>0</v>
      </c>
      <c r="AT144" s="44">
        <v>0</v>
      </c>
      <c r="AU144" s="42">
        <f t="shared" si="325"/>
        <v>0</v>
      </c>
      <c r="AV144" s="42">
        <f t="shared" si="326"/>
        <v>0.5665</v>
      </c>
      <c r="AW144" s="42">
        <f t="shared" si="295"/>
        <v>8.1052499999999998</v>
      </c>
      <c r="AX144" s="46">
        <f t="shared" si="3"/>
        <v>0.21308252427184474</v>
      </c>
      <c r="AY144" s="6">
        <v>10.3</v>
      </c>
      <c r="AZ144" s="38"/>
      <c r="BA144" s="42">
        <f t="shared" si="327"/>
        <v>0</v>
      </c>
      <c r="BB144" s="42">
        <f t="shared" si="328"/>
        <v>0</v>
      </c>
    </row>
    <row r="145" spans="1:54" ht="15" customHeight="1" x14ac:dyDescent="0.25">
      <c r="A145" s="31">
        <v>146</v>
      </c>
      <c r="B145" s="32"/>
      <c r="C145" s="32"/>
      <c r="D145" s="32"/>
      <c r="E145" s="29" t="s">
        <v>54</v>
      </c>
      <c r="F145" s="29" t="s">
        <v>55</v>
      </c>
      <c r="G145" s="29" t="s">
        <v>56</v>
      </c>
      <c r="H145" s="30" t="s">
        <v>57</v>
      </c>
      <c r="I145" s="29" t="s">
        <v>58</v>
      </c>
      <c r="J145" s="29" t="s">
        <v>68</v>
      </c>
      <c r="K145" s="31" t="s">
        <v>60</v>
      </c>
      <c r="L145" s="32" t="s">
        <v>61</v>
      </c>
      <c r="M145" s="29" t="s">
        <v>73</v>
      </c>
      <c r="N145" s="29" t="s">
        <v>255</v>
      </c>
      <c r="O145" s="29"/>
      <c r="P145" s="33" t="s">
        <v>259</v>
      </c>
      <c r="Q145" s="29"/>
      <c r="R145" s="29"/>
      <c r="S145" s="29" t="s">
        <v>65</v>
      </c>
      <c r="T145" s="34">
        <v>5.61</v>
      </c>
      <c r="U145" s="35">
        <v>5.78</v>
      </c>
      <c r="V145" s="29" t="s">
        <v>66</v>
      </c>
      <c r="W145" s="36">
        <v>30</v>
      </c>
      <c r="X145" s="36">
        <v>25</v>
      </c>
      <c r="Y145" s="36">
        <v>44</v>
      </c>
      <c r="Z145" s="37">
        <v>8.3699999999999992</v>
      </c>
      <c r="AA145" s="38">
        <v>4</v>
      </c>
      <c r="AB145" s="39">
        <f t="shared" si="318"/>
        <v>3.3000000000000002E-2</v>
      </c>
      <c r="AC145" s="37">
        <v>56</v>
      </c>
      <c r="AD145" s="40">
        <f t="shared" si="319"/>
        <v>6787.878787878788</v>
      </c>
      <c r="AE145" s="41">
        <v>3500</v>
      </c>
      <c r="AF145" s="42">
        <f t="shared" si="320"/>
        <v>0.515625</v>
      </c>
      <c r="AG145" s="29" t="s">
        <v>67</v>
      </c>
      <c r="AH145" s="43">
        <v>0.41399999999999998</v>
      </c>
      <c r="AI145" s="42">
        <f t="shared" si="321"/>
        <v>2.3929200000000002</v>
      </c>
      <c r="AJ145" s="42">
        <f t="shared" si="322"/>
        <v>8.6885450000000013</v>
      </c>
      <c r="AK145" s="44">
        <v>0</v>
      </c>
      <c r="AL145" s="42">
        <f t="shared" si="293"/>
        <v>0</v>
      </c>
      <c r="AM145" s="44">
        <v>0</v>
      </c>
      <c r="AN145" s="42">
        <f t="shared" si="294"/>
        <v>0</v>
      </c>
      <c r="AO145" s="44">
        <v>5.5E-2</v>
      </c>
      <c r="AP145" s="42">
        <f t="shared" si="323"/>
        <v>0.66</v>
      </c>
      <c r="AQ145" s="44">
        <v>0</v>
      </c>
      <c r="AR145" s="42">
        <f t="shared" si="324"/>
        <v>0</v>
      </c>
      <c r="AS145" s="45">
        <v>0</v>
      </c>
      <c r="AT145" s="44">
        <v>0</v>
      </c>
      <c r="AU145" s="42">
        <f t="shared" si="325"/>
        <v>0</v>
      </c>
      <c r="AV145" s="42">
        <f t="shared" si="326"/>
        <v>0.66</v>
      </c>
      <c r="AW145" s="42">
        <f t="shared" si="295"/>
        <v>9.3485450000000014</v>
      </c>
      <c r="AX145" s="46">
        <f t="shared" si="3"/>
        <v>0.2209545833333332</v>
      </c>
      <c r="AY145" s="6">
        <v>12</v>
      </c>
      <c r="AZ145" s="38"/>
      <c r="BA145" s="42">
        <f t="shared" si="327"/>
        <v>0</v>
      </c>
      <c r="BB145" s="42">
        <f t="shared" si="328"/>
        <v>0</v>
      </c>
    </row>
    <row r="146" spans="1:54" ht="15" customHeight="1" x14ac:dyDescent="0.25">
      <c r="A146" s="31">
        <v>147</v>
      </c>
      <c r="B146" s="32"/>
      <c r="C146" s="32"/>
      <c r="D146" s="32"/>
      <c r="E146" s="29" t="s">
        <v>54</v>
      </c>
      <c r="F146" s="29" t="s">
        <v>55</v>
      </c>
      <c r="G146" s="29" t="s">
        <v>56</v>
      </c>
      <c r="H146" s="30" t="s">
        <v>57</v>
      </c>
      <c r="I146" s="29" t="s">
        <v>58</v>
      </c>
      <c r="J146" s="29" t="s">
        <v>68</v>
      </c>
      <c r="K146" s="31" t="s">
        <v>60</v>
      </c>
      <c r="L146" s="32" t="s">
        <v>61</v>
      </c>
      <c r="M146" s="29" t="s">
        <v>75</v>
      </c>
      <c r="N146" s="29" t="s">
        <v>255</v>
      </c>
      <c r="O146" s="29"/>
      <c r="P146" s="33" t="s">
        <v>260</v>
      </c>
      <c r="Q146" s="32"/>
      <c r="R146" s="32"/>
      <c r="S146" s="29" t="s">
        <v>65</v>
      </c>
      <c r="T146" s="34">
        <v>5.7</v>
      </c>
      <c r="U146" s="35">
        <v>5.88</v>
      </c>
      <c r="V146" s="29" t="s">
        <v>66</v>
      </c>
      <c r="W146" s="48">
        <v>30</v>
      </c>
      <c r="X146" s="48">
        <v>25</v>
      </c>
      <c r="Y146" s="48">
        <v>44</v>
      </c>
      <c r="Z146" s="49">
        <v>8.3699999999999992</v>
      </c>
      <c r="AA146" s="38">
        <v>4</v>
      </c>
      <c r="AB146" s="50">
        <f t="shared" si="318"/>
        <v>3.3000000000000002E-2</v>
      </c>
      <c r="AC146" s="37">
        <v>56</v>
      </c>
      <c r="AD146" s="40">
        <f t="shared" si="319"/>
        <v>6787.878787878788</v>
      </c>
      <c r="AE146" s="41">
        <v>3500</v>
      </c>
      <c r="AF146" s="51">
        <f t="shared" si="320"/>
        <v>0.515625</v>
      </c>
      <c r="AG146" s="32" t="s">
        <v>67</v>
      </c>
      <c r="AH146" s="43">
        <v>0.41399999999999998</v>
      </c>
      <c r="AI146" s="42">
        <f t="shared" si="321"/>
        <v>2.43432</v>
      </c>
      <c r="AJ146" s="42">
        <f t="shared" si="322"/>
        <v>8.8299450000000004</v>
      </c>
      <c r="AK146" s="44">
        <v>0</v>
      </c>
      <c r="AL146" s="51">
        <f t="shared" si="293"/>
        <v>0</v>
      </c>
      <c r="AM146" s="44">
        <v>0</v>
      </c>
      <c r="AN146" s="51">
        <f t="shared" si="294"/>
        <v>0</v>
      </c>
      <c r="AO146" s="44">
        <v>5.5E-2</v>
      </c>
      <c r="AP146" s="42">
        <f t="shared" si="323"/>
        <v>0.66</v>
      </c>
      <c r="AQ146" s="44">
        <v>0</v>
      </c>
      <c r="AR146" s="42">
        <f t="shared" si="324"/>
        <v>0</v>
      </c>
      <c r="AS146" s="45">
        <v>0</v>
      </c>
      <c r="AT146" s="44">
        <v>0</v>
      </c>
      <c r="AU146" s="42">
        <f t="shared" si="325"/>
        <v>0</v>
      </c>
      <c r="AV146" s="42">
        <f t="shared" si="326"/>
        <v>0.66</v>
      </c>
      <c r="AW146" s="51">
        <f t="shared" si="295"/>
        <v>9.4899450000000005</v>
      </c>
      <c r="AX146" s="52">
        <f t="shared" si="3"/>
        <v>0.20917124999999995</v>
      </c>
      <c r="AY146" s="6">
        <v>12</v>
      </c>
      <c r="AZ146" s="5"/>
      <c r="BA146" s="42">
        <f t="shared" si="327"/>
        <v>0</v>
      </c>
      <c r="BB146" s="42">
        <f t="shared" si="328"/>
        <v>0</v>
      </c>
    </row>
    <row r="147" spans="1:54" ht="15" customHeight="1" x14ac:dyDescent="0.25">
      <c r="A147" s="31">
        <v>148</v>
      </c>
      <c r="B147" s="32"/>
      <c r="C147" s="32"/>
      <c r="D147" s="32"/>
      <c r="E147" s="29" t="s">
        <v>54</v>
      </c>
      <c r="F147" s="29" t="s">
        <v>55</v>
      </c>
      <c r="G147" s="29" t="s">
        <v>56</v>
      </c>
      <c r="H147" s="30" t="s">
        <v>57</v>
      </c>
      <c r="I147" s="29" t="s">
        <v>58</v>
      </c>
      <c r="J147" s="29" t="s">
        <v>68</v>
      </c>
      <c r="K147" s="31" t="s">
        <v>60</v>
      </c>
      <c r="L147" s="32" t="s">
        <v>61</v>
      </c>
      <c r="M147" s="29" t="s">
        <v>62</v>
      </c>
      <c r="N147" s="29" t="s">
        <v>261</v>
      </c>
      <c r="O147" s="29"/>
      <c r="P147" s="33" t="s">
        <v>262</v>
      </c>
      <c r="Q147" s="29"/>
      <c r="R147" s="29"/>
      <c r="S147" s="29" t="s">
        <v>65</v>
      </c>
      <c r="T147" s="34">
        <v>3.57</v>
      </c>
      <c r="U147" s="35">
        <v>3.68</v>
      </c>
      <c r="V147" s="29" t="s">
        <v>66</v>
      </c>
      <c r="W147" s="36">
        <v>30</v>
      </c>
      <c r="X147" s="36">
        <v>25</v>
      </c>
      <c r="Y147" s="36">
        <v>32</v>
      </c>
      <c r="Z147" s="37">
        <v>4.3600000000000003</v>
      </c>
      <c r="AA147" s="38">
        <v>4</v>
      </c>
      <c r="AB147" s="39">
        <f>IF(W147="","",W147*X147*Y147/1000000)</f>
        <v>2.4E-2</v>
      </c>
      <c r="AC147" s="37">
        <v>56</v>
      </c>
      <c r="AD147" s="40">
        <f>IF(AA147="","",AC147/AB147*AA147)</f>
        <v>9333.3333333333339</v>
      </c>
      <c r="AE147" s="41">
        <v>3500</v>
      </c>
      <c r="AF147" s="42">
        <f>IF(ISERROR(AE147/AD147),"",AE147/AD147)</f>
        <v>0.375</v>
      </c>
      <c r="AG147" s="29" t="s">
        <v>67</v>
      </c>
      <c r="AH147" s="43">
        <v>0.41399999999999998</v>
      </c>
      <c r="AI147" s="42">
        <f>IF(ISERROR(U147*AH147),"",U147*AH147)</f>
        <v>1.52352</v>
      </c>
      <c r="AJ147" s="42">
        <f>IF(ISERROR(U147+AF147+AI147),"",U147+AF147+AI147)</f>
        <v>5.5785199999999993</v>
      </c>
      <c r="AK147" s="44">
        <v>0</v>
      </c>
      <c r="AL147" s="42">
        <f t="shared" si="293"/>
        <v>0</v>
      </c>
      <c r="AM147" s="44">
        <v>0</v>
      </c>
      <c r="AN147" s="42">
        <f t="shared" si="294"/>
        <v>0</v>
      </c>
      <c r="AO147" s="44">
        <v>5.5E-2</v>
      </c>
      <c r="AP147" s="42">
        <f>IF(ISERROR(AY147*AO147),"",AY147*AO147)</f>
        <v>0.41525000000000001</v>
      </c>
      <c r="AQ147" s="44">
        <v>0</v>
      </c>
      <c r="AR147" s="42">
        <f>IF(ISERROR(U147*AQ147),"",U147*AQ147)</f>
        <v>0</v>
      </c>
      <c r="AS147" s="45">
        <v>0</v>
      </c>
      <c r="AT147" s="44">
        <v>0</v>
      </c>
      <c r="AU147" s="42">
        <f>IF(ISERROR(AY147*AT147),"",AY147*AT147)</f>
        <v>0</v>
      </c>
      <c r="AV147" s="42">
        <f>IF(ISERROR(AL147+AN147+AP147+AR147+AU147),"",AL147+AN147+AP147+AR147+AU147)</f>
        <v>0.41525000000000001</v>
      </c>
      <c r="AW147" s="42">
        <f t="shared" si="295"/>
        <v>5.9937699999999996</v>
      </c>
      <c r="AX147" s="46">
        <f t="shared" si="3"/>
        <v>0.20612317880794706</v>
      </c>
      <c r="AY147" s="6">
        <v>7.55</v>
      </c>
      <c r="AZ147" s="38"/>
      <c r="BA147" s="42">
        <f>IF(ISERROR(AW147*AZ147),"",AW147*AZ147)</f>
        <v>0</v>
      </c>
      <c r="BB147" s="42">
        <f>IF(ISERROR(AY147*AZ147),"",AY147*AZ147)</f>
        <v>0</v>
      </c>
    </row>
    <row r="148" spans="1:54" ht="15" customHeight="1" x14ac:dyDescent="0.25">
      <c r="A148" s="31">
        <v>149</v>
      </c>
      <c r="B148" s="32"/>
      <c r="C148" s="32"/>
      <c r="D148" s="32"/>
      <c r="E148" s="29" t="s">
        <v>54</v>
      </c>
      <c r="F148" s="29" t="s">
        <v>55</v>
      </c>
      <c r="G148" s="29" t="s">
        <v>56</v>
      </c>
      <c r="H148" s="30" t="s">
        <v>169</v>
      </c>
      <c r="I148" s="29" t="s">
        <v>58</v>
      </c>
      <c r="J148" s="29" t="s">
        <v>68</v>
      </c>
      <c r="K148" s="31" t="s">
        <v>60</v>
      </c>
      <c r="L148" s="32" t="s">
        <v>61</v>
      </c>
      <c r="M148" s="29" t="s">
        <v>69</v>
      </c>
      <c r="N148" s="29" t="s">
        <v>261</v>
      </c>
      <c r="O148" s="29"/>
      <c r="P148" s="33" t="s">
        <v>263</v>
      </c>
      <c r="Q148" s="29"/>
      <c r="R148" s="29"/>
      <c r="S148" s="29" t="s">
        <v>65</v>
      </c>
      <c r="T148" s="34">
        <v>4.37</v>
      </c>
      <c r="U148" s="35">
        <v>4.5</v>
      </c>
      <c r="V148" s="29" t="s">
        <v>66</v>
      </c>
      <c r="W148" s="36">
        <v>30</v>
      </c>
      <c r="X148" s="36">
        <v>25</v>
      </c>
      <c r="Y148" s="36">
        <v>36</v>
      </c>
      <c r="Z148" s="37">
        <v>6.17</v>
      </c>
      <c r="AA148" s="38">
        <v>4</v>
      </c>
      <c r="AB148" s="39">
        <f t="shared" ref="AB148:AB151" si="329">IF(W148="","",W148*X148*Y148/1000000)</f>
        <v>2.7E-2</v>
      </c>
      <c r="AC148" s="37">
        <v>56</v>
      </c>
      <c r="AD148" s="40">
        <f t="shared" ref="AD148:AD151" si="330">IF(AA148="","",AC148/AB148*AA148)</f>
        <v>8296.2962962962956</v>
      </c>
      <c r="AE148" s="41">
        <v>3500</v>
      </c>
      <c r="AF148" s="42">
        <f t="shared" ref="AF148:AF151" si="331">IF(ISERROR(AE148/AD148),"",AE148/AD148)</f>
        <v>0.42187500000000006</v>
      </c>
      <c r="AG148" s="29" t="s">
        <v>67</v>
      </c>
      <c r="AH148" s="43">
        <v>0.41399999999999998</v>
      </c>
      <c r="AI148" s="42">
        <f t="shared" ref="AI148:AI151" si="332">IF(ISERROR(U148*AH148),"",U148*AH148)</f>
        <v>1.863</v>
      </c>
      <c r="AJ148" s="42">
        <f t="shared" ref="AJ148:AJ151" si="333">IF(ISERROR(U148+AF148+AI148),"",U148+AF148+AI148)</f>
        <v>6.7848749999999995</v>
      </c>
      <c r="AK148" s="44">
        <v>0</v>
      </c>
      <c r="AL148" s="42">
        <f t="shared" si="293"/>
        <v>0</v>
      </c>
      <c r="AM148" s="44">
        <v>0</v>
      </c>
      <c r="AN148" s="42">
        <f t="shared" si="294"/>
        <v>0</v>
      </c>
      <c r="AO148" s="44">
        <v>5.5E-2</v>
      </c>
      <c r="AP148" s="42">
        <f t="shared" ref="AP148:AP151" si="334">IF(ISERROR(AY148*AO148),"",AY148*AO148)</f>
        <v>0.50600000000000001</v>
      </c>
      <c r="AQ148" s="44">
        <v>0</v>
      </c>
      <c r="AR148" s="42">
        <f t="shared" ref="AR148:AR151" si="335">IF(ISERROR(U148*AQ148),"",U148*AQ148)</f>
        <v>0</v>
      </c>
      <c r="AS148" s="45">
        <v>0</v>
      </c>
      <c r="AT148" s="44">
        <v>0</v>
      </c>
      <c r="AU148" s="42">
        <f t="shared" ref="AU148:AU151" si="336">IF(ISERROR(AY148*AT148),"",AY148*AT148)</f>
        <v>0</v>
      </c>
      <c r="AV148" s="42">
        <f t="shared" ref="AV148:AV151" si="337">IF(ISERROR(AL148+AN148+AP148+AR148+AU148),"",AL148+AN148+AP148+AR148+AU148)</f>
        <v>0.50600000000000001</v>
      </c>
      <c r="AW148" s="42">
        <f t="shared" si="295"/>
        <v>7.2908749999999998</v>
      </c>
      <c r="AX148" s="46">
        <f t="shared" si="3"/>
        <v>0.2075135869565217</v>
      </c>
      <c r="AY148" s="6">
        <v>9.1999999999999993</v>
      </c>
      <c r="AZ148" s="38"/>
      <c r="BA148" s="42">
        <f t="shared" ref="BA148:BA151" si="338">IF(ISERROR(AW148*AZ148),"",AW148*AZ148)</f>
        <v>0</v>
      </c>
      <c r="BB148" s="42">
        <f t="shared" ref="BB148:BB151" si="339">IF(ISERROR(AY148*AZ148),"",AY148*AZ148)</f>
        <v>0</v>
      </c>
    </row>
    <row r="149" spans="1:54" ht="15" customHeight="1" x14ac:dyDescent="0.25">
      <c r="A149" s="31">
        <v>150</v>
      </c>
      <c r="B149" s="32"/>
      <c r="C149" s="32"/>
      <c r="D149" s="32"/>
      <c r="E149" s="29" t="s">
        <v>54</v>
      </c>
      <c r="F149" s="29" t="s">
        <v>55</v>
      </c>
      <c r="G149" s="29" t="s">
        <v>56</v>
      </c>
      <c r="H149" s="30" t="s">
        <v>57</v>
      </c>
      <c r="I149" s="29" t="s">
        <v>58</v>
      </c>
      <c r="J149" s="29" t="s">
        <v>68</v>
      </c>
      <c r="K149" s="31" t="s">
        <v>60</v>
      </c>
      <c r="L149" s="32" t="s">
        <v>61</v>
      </c>
      <c r="M149" s="29" t="s">
        <v>71</v>
      </c>
      <c r="N149" s="29" t="s">
        <v>261</v>
      </c>
      <c r="O149" s="29"/>
      <c r="P149" s="33" t="s">
        <v>264</v>
      </c>
      <c r="Q149" s="29"/>
      <c r="R149" s="29"/>
      <c r="S149" s="29" t="s">
        <v>65</v>
      </c>
      <c r="T149" s="34">
        <v>4.8499999999999996</v>
      </c>
      <c r="U149" s="35">
        <v>5</v>
      </c>
      <c r="V149" s="29" t="s">
        <v>66</v>
      </c>
      <c r="W149" s="36">
        <v>30</v>
      </c>
      <c r="X149" s="36">
        <v>25</v>
      </c>
      <c r="Y149" s="36">
        <v>40</v>
      </c>
      <c r="Z149" s="37">
        <v>7.04</v>
      </c>
      <c r="AA149" s="38">
        <v>4</v>
      </c>
      <c r="AB149" s="39">
        <f t="shared" si="329"/>
        <v>0.03</v>
      </c>
      <c r="AC149" s="37">
        <v>56</v>
      </c>
      <c r="AD149" s="40">
        <f t="shared" si="330"/>
        <v>7466.666666666667</v>
      </c>
      <c r="AE149" s="41">
        <v>3500</v>
      </c>
      <c r="AF149" s="42">
        <f t="shared" si="331"/>
        <v>0.46875</v>
      </c>
      <c r="AG149" s="29" t="s">
        <v>67</v>
      </c>
      <c r="AH149" s="43">
        <v>0.41399999999999998</v>
      </c>
      <c r="AI149" s="42">
        <f t="shared" si="332"/>
        <v>2.0699999999999998</v>
      </c>
      <c r="AJ149" s="42">
        <f t="shared" si="333"/>
        <v>7.5387500000000003</v>
      </c>
      <c r="AK149" s="44">
        <v>0</v>
      </c>
      <c r="AL149" s="42">
        <f t="shared" si="293"/>
        <v>0</v>
      </c>
      <c r="AM149" s="44">
        <v>0</v>
      </c>
      <c r="AN149" s="42">
        <f t="shared" si="294"/>
        <v>0</v>
      </c>
      <c r="AO149" s="44">
        <v>5.5E-2</v>
      </c>
      <c r="AP149" s="42">
        <f t="shared" si="334"/>
        <v>0.5665</v>
      </c>
      <c r="AQ149" s="44">
        <v>0</v>
      </c>
      <c r="AR149" s="42">
        <f t="shared" si="335"/>
        <v>0</v>
      </c>
      <c r="AS149" s="45">
        <v>0</v>
      </c>
      <c r="AT149" s="44">
        <v>0</v>
      </c>
      <c r="AU149" s="42">
        <f t="shared" si="336"/>
        <v>0</v>
      </c>
      <c r="AV149" s="42">
        <f t="shared" si="337"/>
        <v>0.5665</v>
      </c>
      <c r="AW149" s="42">
        <f t="shared" si="295"/>
        <v>8.1052499999999998</v>
      </c>
      <c r="AX149" s="46">
        <f t="shared" si="3"/>
        <v>0.21308252427184474</v>
      </c>
      <c r="AY149" s="6">
        <v>10.3</v>
      </c>
      <c r="AZ149" s="38"/>
      <c r="BA149" s="42">
        <f t="shared" si="338"/>
        <v>0</v>
      </c>
      <c r="BB149" s="42">
        <f t="shared" si="339"/>
        <v>0</v>
      </c>
    </row>
    <row r="150" spans="1:54" ht="15" customHeight="1" x14ac:dyDescent="0.25">
      <c r="A150" s="31">
        <v>151</v>
      </c>
      <c r="B150" s="32"/>
      <c r="C150" s="32"/>
      <c r="D150" s="32"/>
      <c r="E150" s="29" t="s">
        <v>54</v>
      </c>
      <c r="F150" s="29" t="s">
        <v>55</v>
      </c>
      <c r="G150" s="29" t="s">
        <v>56</v>
      </c>
      <c r="H150" s="30" t="s">
        <v>57</v>
      </c>
      <c r="I150" s="29" t="s">
        <v>58</v>
      </c>
      <c r="J150" s="29" t="s">
        <v>68</v>
      </c>
      <c r="K150" s="31" t="s">
        <v>60</v>
      </c>
      <c r="L150" s="32" t="s">
        <v>61</v>
      </c>
      <c r="M150" s="29" t="s">
        <v>73</v>
      </c>
      <c r="N150" s="29" t="s">
        <v>261</v>
      </c>
      <c r="O150" s="29"/>
      <c r="P150" s="33" t="s">
        <v>265</v>
      </c>
      <c r="Q150" s="29"/>
      <c r="R150" s="29"/>
      <c r="S150" s="29" t="s">
        <v>65</v>
      </c>
      <c r="T150" s="34">
        <v>5.61</v>
      </c>
      <c r="U150" s="35">
        <v>5.78</v>
      </c>
      <c r="V150" s="29" t="s">
        <v>66</v>
      </c>
      <c r="W150" s="36">
        <v>30</v>
      </c>
      <c r="X150" s="36">
        <v>25</v>
      </c>
      <c r="Y150" s="36">
        <v>44</v>
      </c>
      <c r="Z150" s="37">
        <v>8.3699999999999992</v>
      </c>
      <c r="AA150" s="38">
        <v>4</v>
      </c>
      <c r="AB150" s="39">
        <f t="shared" si="329"/>
        <v>3.3000000000000002E-2</v>
      </c>
      <c r="AC150" s="37">
        <v>56</v>
      </c>
      <c r="AD150" s="40">
        <f t="shared" si="330"/>
        <v>6787.878787878788</v>
      </c>
      <c r="AE150" s="41">
        <v>3500</v>
      </c>
      <c r="AF150" s="42">
        <f t="shared" si="331"/>
        <v>0.515625</v>
      </c>
      <c r="AG150" s="29" t="s">
        <v>67</v>
      </c>
      <c r="AH150" s="43">
        <v>0.41399999999999998</v>
      </c>
      <c r="AI150" s="42">
        <f t="shared" si="332"/>
        <v>2.3929200000000002</v>
      </c>
      <c r="AJ150" s="42">
        <f t="shared" si="333"/>
        <v>8.6885450000000013</v>
      </c>
      <c r="AK150" s="44">
        <v>0</v>
      </c>
      <c r="AL150" s="42">
        <f t="shared" si="293"/>
        <v>0</v>
      </c>
      <c r="AM150" s="44">
        <v>0</v>
      </c>
      <c r="AN150" s="42">
        <f t="shared" si="294"/>
        <v>0</v>
      </c>
      <c r="AO150" s="44">
        <v>5.5E-2</v>
      </c>
      <c r="AP150" s="42">
        <f t="shared" si="334"/>
        <v>0.66</v>
      </c>
      <c r="AQ150" s="44">
        <v>0</v>
      </c>
      <c r="AR150" s="42">
        <f t="shared" si="335"/>
        <v>0</v>
      </c>
      <c r="AS150" s="45">
        <v>0</v>
      </c>
      <c r="AT150" s="44">
        <v>0</v>
      </c>
      <c r="AU150" s="42">
        <f t="shared" si="336"/>
        <v>0</v>
      </c>
      <c r="AV150" s="42">
        <f t="shared" si="337"/>
        <v>0.66</v>
      </c>
      <c r="AW150" s="42">
        <f t="shared" si="295"/>
        <v>9.3485450000000014</v>
      </c>
      <c r="AX150" s="46">
        <f t="shared" si="3"/>
        <v>0.2209545833333332</v>
      </c>
      <c r="AY150" s="6">
        <v>12</v>
      </c>
      <c r="AZ150" s="38"/>
      <c r="BA150" s="42">
        <f t="shared" si="338"/>
        <v>0</v>
      </c>
      <c r="BB150" s="42">
        <f t="shared" si="339"/>
        <v>0</v>
      </c>
    </row>
    <row r="151" spans="1:54" ht="15" customHeight="1" x14ac:dyDescent="0.25">
      <c r="A151" s="31">
        <v>152</v>
      </c>
      <c r="B151" s="32"/>
      <c r="C151" s="32"/>
      <c r="D151" s="32"/>
      <c r="E151" s="29" t="s">
        <v>54</v>
      </c>
      <c r="F151" s="29" t="s">
        <v>55</v>
      </c>
      <c r="G151" s="29" t="s">
        <v>56</v>
      </c>
      <c r="H151" s="30" t="s">
        <v>57</v>
      </c>
      <c r="I151" s="29" t="s">
        <v>58</v>
      </c>
      <c r="J151" s="29" t="s">
        <v>68</v>
      </c>
      <c r="K151" s="31" t="s">
        <v>60</v>
      </c>
      <c r="L151" s="32" t="s">
        <v>61</v>
      </c>
      <c r="M151" s="29" t="s">
        <v>75</v>
      </c>
      <c r="N151" s="29" t="s">
        <v>261</v>
      </c>
      <c r="O151" s="29"/>
      <c r="P151" s="33" t="s">
        <v>266</v>
      </c>
      <c r="Q151" s="32"/>
      <c r="R151" s="32"/>
      <c r="S151" s="29" t="s">
        <v>65</v>
      </c>
      <c r="T151" s="34">
        <v>5.7</v>
      </c>
      <c r="U151" s="35">
        <v>5.88</v>
      </c>
      <c r="V151" s="29" t="s">
        <v>66</v>
      </c>
      <c r="W151" s="48">
        <v>30</v>
      </c>
      <c r="X151" s="48">
        <v>25</v>
      </c>
      <c r="Y151" s="48">
        <v>44</v>
      </c>
      <c r="Z151" s="49">
        <v>8.3699999999999992</v>
      </c>
      <c r="AA151" s="38">
        <v>4</v>
      </c>
      <c r="AB151" s="50">
        <f t="shared" si="329"/>
        <v>3.3000000000000002E-2</v>
      </c>
      <c r="AC151" s="37">
        <v>56</v>
      </c>
      <c r="AD151" s="40">
        <f t="shared" si="330"/>
        <v>6787.878787878788</v>
      </c>
      <c r="AE151" s="41">
        <v>3500</v>
      </c>
      <c r="AF151" s="51">
        <f t="shared" si="331"/>
        <v>0.515625</v>
      </c>
      <c r="AG151" s="32" t="s">
        <v>67</v>
      </c>
      <c r="AH151" s="43">
        <v>0.41399999999999998</v>
      </c>
      <c r="AI151" s="42">
        <f t="shared" si="332"/>
        <v>2.43432</v>
      </c>
      <c r="AJ151" s="42">
        <f t="shared" si="333"/>
        <v>8.8299450000000004</v>
      </c>
      <c r="AK151" s="44">
        <v>0</v>
      </c>
      <c r="AL151" s="51">
        <f t="shared" si="293"/>
        <v>0</v>
      </c>
      <c r="AM151" s="44">
        <v>0</v>
      </c>
      <c r="AN151" s="51">
        <f t="shared" si="294"/>
        <v>0</v>
      </c>
      <c r="AO151" s="44">
        <v>5.5E-2</v>
      </c>
      <c r="AP151" s="42">
        <f t="shared" si="334"/>
        <v>0.66</v>
      </c>
      <c r="AQ151" s="44">
        <v>0</v>
      </c>
      <c r="AR151" s="42">
        <f t="shared" si="335"/>
        <v>0</v>
      </c>
      <c r="AS151" s="45">
        <v>0</v>
      </c>
      <c r="AT151" s="44">
        <v>0</v>
      </c>
      <c r="AU151" s="42">
        <f t="shared" si="336"/>
        <v>0</v>
      </c>
      <c r="AV151" s="42">
        <f t="shared" si="337"/>
        <v>0.66</v>
      </c>
      <c r="AW151" s="51">
        <f t="shared" si="295"/>
        <v>9.4899450000000005</v>
      </c>
      <c r="AX151" s="52">
        <f t="shared" si="3"/>
        <v>0.20917124999999995</v>
      </c>
      <c r="AY151" s="6">
        <v>12</v>
      </c>
      <c r="AZ151" s="5"/>
      <c r="BA151" s="42">
        <f t="shared" si="338"/>
        <v>0</v>
      </c>
      <c r="BB151" s="42">
        <f t="shared" si="339"/>
        <v>0</v>
      </c>
    </row>
    <row r="152" spans="1:54" ht="15" customHeight="1" x14ac:dyDescent="0.25">
      <c r="A152" s="31">
        <v>153</v>
      </c>
      <c r="B152" s="32"/>
      <c r="C152" s="32"/>
      <c r="D152" s="32"/>
      <c r="E152" s="29" t="s">
        <v>54</v>
      </c>
      <c r="F152" s="29" t="s">
        <v>55</v>
      </c>
      <c r="G152" s="29" t="s">
        <v>56</v>
      </c>
      <c r="H152" s="30" t="s">
        <v>57</v>
      </c>
      <c r="I152" s="29" t="s">
        <v>58</v>
      </c>
      <c r="J152" s="29" t="s">
        <v>68</v>
      </c>
      <c r="K152" s="31" t="s">
        <v>60</v>
      </c>
      <c r="L152" s="32" t="s">
        <v>61</v>
      </c>
      <c r="M152" s="29" t="s">
        <v>62</v>
      </c>
      <c r="N152" s="29" t="s">
        <v>267</v>
      </c>
      <c r="O152" s="29"/>
      <c r="P152" s="33" t="s">
        <v>268</v>
      </c>
      <c r="Q152" s="29"/>
      <c r="R152" s="29"/>
      <c r="S152" s="29" t="s">
        <v>65</v>
      </c>
      <c r="T152" s="34">
        <v>3.57</v>
      </c>
      <c r="U152" s="35">
        <v>3.68</v>
      </c>
      <c r="V152" s="29" t="s">
        <v>66</v>
      </c>
      <c r="W152" s="36">
        <v>30</v>
      </c>
      <c r="X152" s="36">
        <v>25</v>
      </c>
      <c r="Y152" s="36">
        <v>32</v>
      </c>
      <c r="Z152" s="37">
        <v>4.3600000000000003</v>
      </c>
      <c r="AA152" s="38">
        <v>4</v>
      </c>
      <c r="AB152" s="39">
        <f>IF(W152="","",W152*X152*Y152/1000000)</f>
        <v>2.4E-2</v>
      </c>
      <c r="AC152" s="37">
        <v>56</v>
      </c>
      <c r="AD152" s="40">
        <f>IF(AA152="","",AC152/AB152*AA152)</f>
        <v>9333.3333333333339</v>
      </c>
      <c r="AE152" s="41">
        <v>3500</v>
      </c>
      <c r="AF152" s="42">
        <f>IF(ISERROR(AE152/AD152),"",AE152/AD152)</f>
        <v>0.375</v>
      </c>
      <c r="AG152" s="29" t="s">
        <v>67</v>
      </c>
      <c r="AH152" s="43">
        <v>0.41399999999999998</v>
      </c>
      <c r="AI152" s="42">
        <f>IF(ISERROR(U152*AH152),"",U152*AH152)</f>
        <v>1.52352</v>
      </c>
      <c r="AJ152" s="42">
        <f>IF(ISERROR(U152+AF152+AI152),"",U152+AF152+AI152)</f>
        <v>5.5785199999999993</v>
      </c>
      <c r="AK152" s="44">
        <v>0</v>
      </c>
      <c r="AL152" s="42">
        <f t="shared" si="293"/>
        <v>0</v>
      </c>
      <c r="AM152" s="44">
        <v>0</v>
      </c>
      <c r="AN152" s="42">
        <f t="shared" si="294"/>
        <v>0</v>
      </c>
      <c r="AO152" s="44">
        <v>5.5E-2</v>
      </c>
      <c r="AP152" s="42">
        <f>IF(ISERROR(AY152*AO152),"",AY152*AO152)</f>
        <v>0.41525000000000001</v>
      </c>
      <c r="AQ152" s="44">
        <v>0</v>
      </c>
      <c r="AR152" s="42">
        <f>IF(ISERROR(U152*AQ152),"",U152*AQ152)</f>
        <v>0</v>
      </c>
      <c r="AS152" s="45">
        <v>0</v>
      </c>
      <c r="AT152" s="44">
        <v>0</v>
      </c>
      <c r="AU152" s="42">
        <f>IF(ISERROR(AY152*AT152),"",AY152*AT152)</f>
        <v>0</v>
      </c>
      <c r="AV152" s="42">
        <f>IF(ISERROR(AL152+AN152+AP152+AR152+AU152),"",AL152+AN152+AP152+AR152+AU152)</f>
        <v>0.41525000000000001</v>
      </c>
      <c r="AW152" s="42">
        <f t="shared" si="295"/>
        <v>5.9937699999999996</v>
      </c>
      <c r="AX152" s="46">
        <f t="shared" si="3"/>
        <v>0.20612317880794706</v>
      </c>
      <c r="AY152" s="6">
        <v>7.55</v>
      </c>
      <c r="AZ152" s="38"/>
      <c r="BA152" s="42">
        <f>IF(ISERROR(AW152*AZ152),"",AW152*AZ152)</f>
        <v>0</v>
      </c>
      <c r="BB152" s="42">
        <f>IF(ISERROR(AY152*AZ152),"",AY152*AZ152)</f>
        <v>0</v>
      </c>
    </row>
    <row r="153" spans="1:54" ht="15" customHeight="1" x14ac:dyDescent="0.25">
      <c r="A153" s="31">
        <v>154</v>
      </c>
      <c r="B153" s="32"/>
      <c r="C153" s="32"/>
      <c r="D153" s="32"/>
      <c r="E153" s="29" t="s">
        <v>54</v>
      </c>
      <c r="F153" s="29" t="s">
        <v>55</v>
      </c>
      <c r="G153" s="29" t="s">
        <v>56</v>
      </c>
      <c r="H153" s="30" t="s">
        <v>57</v>
      </c>
      <c r="I153" s="29" t="s">
        <v>58</v>
      </c>
      <c r="J153" s="29" t="s">
        <v>68</v>
      </c>
      <c r="K153" s="31" t="s">
        <v>60</v>
      </c>
      <c r="L153" s="32" t="s">
        <v>61</v>
      </c>
      <c r="M153" s="29" t="s">
        <v>69</v>
      </c>
      <c r="N153" s="29" t="s">
        <v>267</v>
      </c>
      <c r="O153" s="29"/>
      <c r="P153" s="33" t="s">
        <v>269</v>
      </c>
      <c r="Q153" s="29"/>
      <c r="R153" s="29"/>
      <c r="S153" s="29" t="s">
        <v>65</v>
      </c>
      <c r="T153" s="34">
        <v>4.37</v>
      </c>
      <c r="U153" s="35">
        <v>4.5</v>
      </c>
      <c r="V153" s="29" t="s">
        <v>66</v>
      </c>
      <c r="W153" s="36">
        <v>30</v>
      </c>
      <c r="X153" s="36">
        <v>25</v>
      </c>
      <c r="Y153" s="36">
        <v>36</v>
      </c>
      <c r="Z153" s="37">
        <v>6.17</v>
      </c>
      <c r="AA153" s="38">
        <v>4</v>
      </c>
      <c r="AB153" s="39">
        <f t="shared" ref="AB153:AB156" si="340">IF(W153="","",W153*X153*Y153/1000000)</f>
        <v>2.7E-2</v>
      </c>
      <c r="AC153" s="37">
        <v>56</v>
      </c>
      <c r="AD153" s="40">
        <f t="shared" ref="AD153:AD156" si="341">IF(AA153="","",AC153/AB153*AA153)</f>
        <v>8296.2962962962956</v>
      </c>
      <c r="AE153" s="41">
        <v>3500</v>
      </c>
      <c r="AF153" s="42">
        <f t="shared" ref="AF153:AF156" si="342">IF(ISERROR(AE153/AD153),"",AE153/AD153)</f>
        <v>0.42187500000000006</v>
      </c>
      <c r="AG153" s="29" t="s">
        <v>67</v>
      </c>
      <c r="AH153" s="43">
        <v>0.41399999999999998</v>
      </c>
      <c r="AI153" s="42">
        <f t="shared" ref="AI153:AI156" si="343">IF(ISERROR(U153*AH153),"",U153*AH153)</f>
        <v>1.863</v>
      </c>
      <c r="AJ153" s="42">
        <f t="shared" ref="AJ153:AJ156" si="344">IF(ISERROR(U153+AF153+AI153),"",U153+AF153+AI153)</f>
        <v>6.7848749999999995</v>
      </c>
      <c r="AK153" s="44">
        <v>0</v>
      </c>
      <c r="AL153" s="42">
        <f t="shared" si="293"/>
        <v>0</v>
      </c>
      <c r="AM153" s="44">
        <v>0</v>
      </c>
      <c r="AN153" s="42">
        <f t="shared" si="294"/>
        <v>0</v>
      </c>
      <c r="AO153" s="44">
        <v>5.5E-2</v>
      </c>
      <c r="AP153" s="42">
        <f t="shared" ref="AP153:AP156" si="345">IF(ISERROR(AY153*AO153),"",AY153*AO153)</f>
        <v>0.50600000000000001</v>
      </c>
      <c r="AQ153" s="44">
        <v>0</v>
      </c>
      <c r="AR153" s="42">
        <f t="shared" ref="AR153:AR156" si="346">IF(ISERROR(U153*AQ153),"",U153*AQ153)</f>
        <v>0</v>
      </c>
      <c r="AS153" s="45">
        <v>0</v>
      </c>
      <c r="AT153" s="44">
        <v>0</v>
      </c>
      <c r="AU153" s="42">
        <f t="shared" ref="AU153:AU156" si="347">IF(ISERROR(AY153*AT153),"",AY153*AT153)</f>
        <v>0</v>
      </c>
      <c r="AV153" s="42">
        <f t="shared" ref="AV153:AV156" si="348">IF(ISERROR(AL153+AN153+AP153+AR153+AU153),"",AL153+AN153+AP153+AR153+AU153)</f>
        <v>0.50600000000000001</v>
      </c>
      <c r="AW153" s="42">
        <f t="shared" si="295"/>
        <v>7.2908749999999998</v>
      </c>
      <c r="AX153" s="46">
        <f t="shared" si="3"/>
        <v>0.2075135869565217</v>
      </c>
      <c r="AY153" s="6">
        <v>9.1999999999999993</v>
      </c>
      <c r="AZ153" s="38"/>
      <c r="BA153" s="42">
        <f t="shared" ref="BA153:BA156" si="349">IF(ISERROR(AW153*AZ153),"",AW153*AZ153)</f>
        <v>0</v>
      </c>
      <c r="BB153" s="42">
        <f t="shared" ref="BB153:BB156" si="350">IF(ISERROR(AY153*AZ153),"",AY153*AZ153)</f>
        <v>0</v>
      </c>
    </row>
    <row r="154" spans="1:54" ht="15" customHeight="1" x14ac:dyDescent="0.25">
      <c r="A154" s="31">
        <v>155</v>
      </c>
      <c r="B154" s="32"/>
      <c r="C154" s="32"/>
      <c r="D154" s="32"/>
      <c r="E154" s="29" t="s">
        <v>54</v>
      </c>
      <c r="F154" s="29" t="s">
        <v>55</v>
      </c>
      <c r="G154" s="29" t="s">
        <v>56</v>
      </c>
      <c r="H154" s="30" t="s">
        <v>57</v>
      </c>
      <c r="I154" s="29" t="s">
        <v>58</v>
      </c>
      <c r="J154" s="29" t="s">
        <v>68</v>
      </c>
      <c r="K154" s="31" t="s">
        <v>60</v>
      </c>
      <c r="L154" s="32" t="s">
        <v>61</v>
      </c>
      <c r="M154" s="29" t="s">
        <v>71</v>
      </c>
      <c r="N154" s="29" t="s">
        <v>267</v>
      </c>
      <c r="O154" s="29"/>
      <c r="P154" s="33" t="s">
        <v>270</v>
      </c>
      <c r="Q154" s="29"/>
      <c r="R154" s="29"/>
      <c r="S154" s="29" t="s">
        <v>65</v>
      </c>
      <c r="T154" s="34">
        <v>4.8499999999999996</v>
      </c>
      <c r="U154" s="35">
        <v>5</v>
      </c>
      <c r="V154" s="29" t="s">
        <v>66</v>
      </c>
      <c r="W154" s="36">
        <v>30</v>
      </c>
      <c r="X154" s="36">
        <v>25</v>
      </c>
      <c r="Y154" s="36">
        <v>40</v>
      </c>
      <c r="Z154" s="37">
        <v>7.04</v>
      </c>
      <c r="AA154" s="38">
        <v>4</v>
      </c>
      <c r="AB154" s="39">
        <f t="shared" si="340"/>
        <v>0.03</v>
      </c>
      <c r="AC154" s="37">
        <v>56</v>
      </c>
      <c r="AD154" s="40">
        <f t="shared" si="341"/>
        <v>7466.666666666667</v>
      </c>
      <c r="AE154" s="41">
        <v>3500</v>
      </c>
      <c r="AF154" s="42">
        <f t="shared" si="342"/>
        <v>0.46875</v>
      </c>
      <c r="AG154" s="29" t="s">
        <v>67</v>
      </c>
      <c r="AH154" s="43">
        <v>0.41399999999999998</v>
      </c>
      <c r="AI154" s="42">
        <f t="shared" si="343"/>
        <v>2.0699999999999998</v>
      </c>
      <c r="AJ154" s="42">
        <f t="shared" si="344"/>
        <v>7.5387500000000003</v>
      </c>
      <c r="AK154" s="44">
        <v>0</v>
      </c>
      <c r="AL154" s="42">
        <f t="shared" si="293"/>
        <v>0</v>
      </c>
      <c r="AM154" s="44">
        <v>0</v>
      </c>
      <c r="AN154" s="42">
        <f t="shared" si="294"/>
        <v>0</v>
      </c>
      <c r="AO154" s="44">
        <v>5.5E-2</v>
      </c>
      <c r="AP154" s="42">
        <f t="shared" si="345"/>
        <v>0.5665</v>
      </c>
      <c r="AQ154" s="44">
        <v>0</v>
      </c>
      <c r="AR154" s="42">
        <f t="shared" si="346"/>
        <v>0</v>
      </c>
      <c r="AS154" s="45">
        <v>0</v>
      </c>
      <c r="AT154" s="44">
        <v>0</v>
      </c>
      <c r="AU154" s="42">
        <f t="shared" si="347"/>
        <v>0</v>
      </c>
      <c r="AV154" s="42">
        <f t="shared" si="348"/>
        <v>0.5665</v>
      </c>
      <c r="AW154" s="42">
        <f t="shared" si="295"/>
        <v>8.1052499999999998</v>
      </c>
      <c r="AX154" s="46">
        <f t="shared" si="3"/>
        <v>0.21308252427184474</v>
      </c>
      <c r="AY154" s="6">
        <v>10.3</v>
      </c>
      <c r="AZ154" s="38"/>
      <c r="BA154" s="42">
        <f t="shared" si="349"/>
        <v>0</v>
      </c>
      <c r="BB154" s="42">
        <f t="shared" si="350"/>
        <v>0</v>
      </c>
    </row>
    <row r="155" spans="1:54" ht="15" customHeight="1" x14ac:dyDescent="0.25">
      <c r="A155" s="31">
        <v>156</v>
      </c>
      <c r="B155" s="32"/>
      <c r="C155" s="32"/>
      <c r="D155" s="32"/>
      <c r="E155" s="29" t="s">
        <v>54</v>
      </c>
      <c r="F155" s="29" t="s">
        <v>55</v>
      </c>
      <c r="G155" s="29" t="s">
        <v>56</v>
      </c>
      <c r="H155" s="30" t="s">
        <v>57</v>
      </c>
      <c r="I155" s="29" t="s">
        <v>92</v>
      </c>
      <c r="J155" s="29" t="s">
        <v>68</v>
      </c>
      <c r="K155" s="31" t="s">
        <v>60</v>
      </c>
      <c r="L155" s="32" t="s">
        <v>61</v>
      </c>
      <c r="M155" s="29" t="s">
        <v>73</v>
      </c>
      <c r="N155" s="29" t="s">
        <v>267</v>
      </c>
      <c r="O155" s="29"/>
      <c r="P155" s="33" t="s">
        <v>271</v>
      </c>
      <c r="Q155" s="29"/>
      <c r="R155" s="29"/>
      <c r="S155" s="29" t="s">
        <v>65</v>
      </c>
      <c r="T155" s="34">
        <v>5.61</v>
      </c>
      <c r="U155" s="35">
        <v>5.78</v>
      </c>
      <c r="V155" s="29" t="s">
        <v>66</v>
      </c>
      <c r="W155" s="36">
        <v>30</v>
      </c>
      <c r="X155" s="36">
        <v>25</v>
      </c>
      <c r="Y155" s="36">
        <v>44</v>
      </c>
      <c r="Z155" s="37">
        <v>8.3699999999999992</v>
      </c>
      <c r="AA155" s="38">
        <v>4</v>
      </c>
      <c r="AB155" s="39">
        <f t="shared" si="340"/>
        <v>3.3000000000000002E-2</v>
      </c>
      <c r="AC155" s="37">
        <v>56</v>
      </c>
      <c r="AD155" s="40">
        <f t="shared" si="341"/>
        <v>6787.878787878788</v>
      </c>
      <c r="AE155" s="41">
        <v>3500</v>
      </c>
      <c r="AF155" s="42">
        <f t="shared" si="342"/>
        <v>0.515625</v>
      </c>
      <c r="AG155" s="29" t="s">
        <v>67</v>
      </c>
      <c r="AH155" s="43">
        <v>0.41399999999999998</v>
      </c>
      <c r="AI155" s="42">
        <f t="shared" si="343"/>
        <v>2.3929200000000002</v>
      </c>
      <c r="AJ155" s="42">
        <f t="shared" si="344"/>
        <v>8.6885450000000013</v>
      </c>
      <c r="AK155" s="44">
        <v>0</v>
      </c>
      <c r="AL155" s="42">
        <f t="shared" si="293"/>
        <v>0</v>
      </c>
      <c r="AM155" s="44">
        <v>0</v>
      </c>
      <c r="AN155" s="42">
        <f t="shared" si="294"/>
        <v>0</v>
      </c>
      <c r="AO155" s="44">
        <v>5.5E-2</v>
      </c>
      <c r="AP155" s="42">
        <f t="shared" si="345"/>
        <v>0.66</v>
      </c>
      <c r="AQ155" s="44">
        <v>0</v>
      </c>
      <c r="AR155" s="42">
        <f t="shared" si="346"/>
        <v>0</v>
      </c>
      <c r="AS155" s="45">
        <v>0</v>
      </c>
      <c r="AT155" s="44">
        <v>0</v>
      </c>
      <c r="AU155" s="42">
        <f t="shared" si="347"/>
        <v>0</v>
      </c>
      <c r="AV155" s="42">
        <f t="shared" si="348"/>
        <v>0.66</v>
      </c>
      <c r="AW155" s="42">
        <f t="shared" si="295"/>
        <v>9.3485450000000014</v>
      </c>
      <c r="AX155" s="46">
        <f t="shared" si="3"/>
        <v>0.2209545833333332</v>
      </c>
      <c r="AY155" s="6">
        <v>12</v>
      </c>
      <c r="AZ155" s="38"/>
      <c r="BA155" s="42">
        <f t="shared" si="349"/>
        <v>0</v>
      </c>
      <c r="BB155" s="42">
        <f t="shared" si="350"/>
        <v>0</v>
      </c>
    </row>
    <row r="156" spans="1:54" ht="15" customHeight="1" x14ac:dyDescent="0.25">
      <c r="A156" s="31">
        <v>157</v>
      </c>
      <c r="B156" s="32"/>
      <c r="C156" s="32"/>
      <c r="D156" s="32"/>
      <c r="E156" s="29" t="s">
        <v>54</v>
      </c>
      <c r="F156" s="29" t="s">
        <v>55</v>
      </c>
      <c r="G156" s="29" t="s">
        <v>56</v>
      </c>
      <c r="H156" s="30" t="s">
        <v>57</v>
      </c>
      <c r="I156" s="29" t="s">
        <v>58</v>
      </c>
      <c r="J156" s="29" t="s">
        <v>68</v>
      </c>
      <c r="K156" s="31" t="s">
        <v>60</v>
      </c>
      <c r="L156" s="32" t="s">
        <v>61</v>
      </c>
      <c r="M156" s="29" t="s">
        <v>75</v>
      </c>
      <c r="N156" s="29" t="s">
        <v>267</v>
      </c>
      <c r="O156" s="29"/>
      <c r="P156" s="33" t="s">
        <v>272</v>
      </c>
      <c r="Q156" s="32"/>
      <c r="R156" s="32"/>
      <c r="S156" s="29" t="s">
        <v>65</v>
      </c>
      <c r="T156" s="34">
        <v>5.7</v>
      </c>
      <c r="U156" s="35">
        <v>5.88</v>
      </c>
      <c r="V156" s="29" t="s">
        <v>66</v>
      </c>
      <c r="W156" s="48">
        <v>30</v>
      </c>
      <c r="X156" s="48">
        <v>25</v>
      </c>
      <c r="Y156" s="48">
        <v>44</v>
      </c>
      <c r="Z156" s="49">
        <v>8.3699999999999992</v>
      </c>
      <c r="AA156" s="38">
        <v>4</v>
      </c>
      <c r="AB156" s="50">
        <f t="shared" si="340"/>
        <v>3.3000000000000002E-2</v>
      </c>
      <c r="AC156" s="37">
        <v>56</v>
      </c>
      <c r="AD156" s="40">
        <f t="shared" si="341"/>
        <v>6787.878787878788</v>
      </c>
      <c r="AE156" s="41">
        <v>3500</v>
      </c>
      <c r="AF156" s="51">
        <f t="shared" si="342"/>
        <v>0.515625</v>
      </c>
      <c r="AG156" s="32" t="s">
        <v>67</v>
      </c>
      <c r="AH156" s="43">
        <v>0.41399999999999998</v>
      </c>
      <c r="AI156" s="42">
        <f t="shared" si="343"/>
        <v>2.43432</v>
      </c>
      <c r="AJ156" s="42">
        <f t="shared" si="344"/>
        <v>8.8299450000000004</v>
      </c>
      <c r="AK156" s="44">
        <v>0</v>
      </c>
      <c r="AL156" s="51">
        <f t="shared" si="293"/>
        <v>0</v>
      </c>
      <c r="AM156" s="44">
        <v>0</v>
      </c>
      <c r="AN156" s="51">
        <f t="shared" si="294"/>
        <v>0</v>
      </c>
      <c r="AO156" s="44">
        <v>5.5E-2</v>
      </c>
      <c r="AP156" s="42">
        <f t="shared" si="345"/>
        <v>0.66</v>
      </c>
      <c r="AQ156" s="44">
        <v>0</v>
      </c>
      <c r="AR156" s="42">
        <f t="shared" si="346"/>
        <v>0</v>
      </c>
      <c r="AS156" s="45">
        <v>0</v>
      </c>
      <c r="AT156" s="44">
        <v>0</v>
      </c>
      <c r="AU156" s="42">
        <f t="shared" si="347"/>
        <v>0</v>
      </c>
      <c r="AV156" s="42">
        <f t="shared" si="348"/>
        <v>0.66</v>
      </c>
      <c r="AW156" s="51">
        <f t="shared" si="295"/>
        <v>9.4899450000000005</v>
      </c>
      <c r="AX156" s="52">
        <f t="shared" si="3"/>
        <v>0.20917124999999995</v>
      </c>
      <c r="AY156" s="6">
        <v>12</v>
      </c>
      <c r="AZ156" s="5"/>
      <c r="BA156" s="42">
        <f t="shared" si="349"/>
        <v>0</v>
      </c>
      <c r="BB156" s="42">
        <f t="shared" si="350"/>
        <v>0</v>
      </c>
    </row>
    <row r="157" spans="1:54" ht="15" customHeight="1" x14ac:dyDescent="0.25">
      <c r="A157" s="31">
        <v>158</v>
      </c>
      <c r="B157" s="32"/>
      <c r="C157" s="32"/>
      <c r="D157" s="32"/>
      <c r="E157" s="29" t="s">
        <v>54</v>
      </c>
      <c r="F157" s="29" t="s">
        <v>55</v>
      </c>
      <c r="G157" s="29" t="s">
        <v>56</v>
      </c>
      <c r="H157" s="30" t="s">
        <v>57</v>
      </c>
      <c r="I157" s="29" t="s">
        <v>58</v>
      </c>
      <c r="J157" s="29" t="s">
        <v>68</v>
      </c>
      <c r="K157" s="31" t="s">
        <v>60</v>
      </c>
      <c r="L157" s="32" t="s">
        <v>61</v>
      </c>
      <c r="M157" s="29" t="s">
        <v>62</v>
      </c>
      <c r="N157" s="29" t="s">
        <v>273</v>
      </c>
      <c r="O157" s="29"/>
      <c r="P157" s="33" t="s">
        <v>274</v>
      </c>
      <c r="Q157" s="29"/>
      <c r="R157" s="29"/>
      <c r="S157" s="29" t="s">
        <v>65</v>
      </c>
      <c r="T157" s="34">
        <v>3.57</v>
      </c>
      <c r="U157" s="35">
        <v>3.68</v>
      </c>
      <c r="V157" s="29" t="s">
        <v>66</v>
      </c>
      <c r="W157" s="36">
        <v>30</v>
      </c>
      <c r="X157" s="36">
        <v>25</v>
      </c>
      <c r="Y157" s="36">
        <v>32</v>
      </c>
      <c r="Z157" s="37">
        <v>4.3600000000000003</v>
      </c>
      <c r="AA157" s="38">
        <v>4</v>
      </c>
      <c r="AB157" s="39">
        <f>IF(W157="","",W157*X157*Y157/1000000)</f>
        <v>2.4E-2</v>
      </c>
      <c r="AC157" s="37">
        <v>56</v>
      </c>
      <c r="AD157" s="40">
        <f>IF(AA157="","",AC157/AB157*AA157)</f>
        <v>9333.3333333333339</v>
      </c>
      <c r="AE157" s="41">
        <v>3500</v>
      </c>
      <c r="AF157" s="42">
        <f>IF(ISERROR(AE157/AD157),"",AE157/AD157)</f>
        <v>0.375</v>
      </c>
      <c r="AG157" s="29" t="s">
        <v>67</v>
      </c>
      <c r="AH157" s="43">
        <v>0.41399999999999998</v>
      </c>
      <c r="AI157" s="42">
        <f>IF(ISERROR(U157*AH157),"",U157*AH157)</f>
        <v>1.52352</v>
      </c>
      <c r="AJ157" s="42">
        <f>IF(ISERROR(U157+AF157+AI157),"",U157+AF157+AI157)</f>
        <v>5.5785199999999993</v>
      </c>
      <c r="AK157" s="44">
        <v>0</v>
      </c>
      <c r="AL157" s="42">
        <f t="shared" si="293"/>
        <v>0</v>
      </c>
      <c r="AM157" s="44">
        <v>0</v>
      </c>
      <c r="AN157" s="42">
        <f t="shared" si="294"/>
        <v>0</v>
      </c>
      <c r="AO157" s="44">
        <v>5.5E-2</v>
      </c>
      <c r="AP157" s="42">
        <f>IF(ISERROR(AY157*AO157),"",AY157*AO157)</f>
        <v>0.41525000000000001</v>
      </c>
      <c r="AQ157" s="44">
        <v>0</v>
      </c>
      <c r="AR157" s="42">
        <f>IF(ISERROR(U157*AQ157),"",U157*AQ157)</f>
        <v>0</v>
      </c>
      <c r="AS157" s="45">
        <v>0</v>
      </c>
      <c r="AT157" s="44">
        <v>0</v>
      </c>
      <c r="AU157" s="42">
        <f>IF(ISERROR(AY157*AT157),"",AY157*AT157)</f>
        <v>0</v>
      </c>
      <c r="AV157" s="42">
        <f>IF(ISERROR(AL157+AN157+AP157+AR157+AU157),"",AL157+AN157+AP157+AR157+AU157)</f>
        <v>0.41525000000000001</v>
      </c>
      <c r="AW157" s="42">
        <f t="shared" si="295"/>
        <v>5.9937699999999996</v>
      </c>
      <c r="AX157" s="46">
        <f t="shared" si="3"/>
        <v>0.20612317880794706</v>
      </c>
      <c r="AY157" s="6">
        <v>7.55</v>
      </c>
      <c r="AZ157" s="38"/>
      <c r="BA157" s="42">
        <f>IF(ISERROR(AW157*AZ157),"",AW157*AZ157)</f>
        <v>0</v>
      </c>
      <c r="BB157" s="42">
        <f>IF(ISERROR(AY157*AZ157),"",AY157*AZ157)</f>
        <v>0</v>
      </c>
    </row>
    <row r="158" spans="1:54" ht="15" customHeight="1" x14ac:dyDescent="0.25">
      <c r="A158" s="31">
        <v>159</v>
      </c>
      <c r="B158" s="32"/>
      <c r="C158" s="32"/>
      <c r="D158" s="32"/>
      <c r="E158" s="29" t="s">
        <v>54</v>
      </c>
      <c r="F158" s="29" t="s">
        <v>55</v>
      </c>
      <c r="G158" s="29" t="s">
        <v>56</v>
      </c>
      <c r="H158" s="30" t="s">
        <v>57</v>
      </c>
      <c r="I158" s="29" t="s">
        <v>58</v>
      </c>
      <c r="J158" s="29" t="s">
        <v>68</v>
      </c>
      <c r="K158" s="31" t="s">
        <v>60</v>
      </c>
      <c r="L158" s="32" t="s">
        <v>61</v>
      </c>
      <c r="M158" s="29" t="s">
        <v>69</v>
      </c>
      <c r="N158" s="29" t="s">
        <v>273</v>
      </c>
      <c r="O158" s="29"/>
      <c r="P158" s="33" t="s">
        <v>275</v>
      </c>
      <c r="Q158" s="29"/>
      <c r="R158" s="29"/>
      <c r="S158" s="29" t="s">
        <v>65</v>
      </c>
      <c r="T158" s="34">
        <v>4.37</v>
      </c>
      <c r="U158" s="35">
        <v>4.5</v>
      </c>
      <c r="V158" s="29" t="s">
        <v>66</v>
      </c>
      <c r="W158" s="36">
        <v>30</v>
      </c>
      <c r="X158" s="36">
        <v>25</v>
      </c>
      <c r="Y158" s="36">
        <v>36</v>
      </c>
      <c r="Z158" s="37">
        <v>6.17</v>
      </c>
      <c r="AA158" s="38">
        <v>4</v>
      </c>
      <c r="AB158" s="39">
        <f t="shared" ref="AB158:AB161" si="351">IF(W158="","",W158*X158*Y158/1000000)</f>
        <v>2.7E-2</v>
      </c>
      <c r="AC158" s="37">
        <v>56</v>
      </c>
      <c r="AD158" s="40">
        <f t="shared" ref="AD158:AD161" si="352">IF(AA158="","",AC158/AB158*AA158)</f>
        <v>8296.2962962962956</v>
      </c>
      <c r="AE158" s="41">
        <v>3500</v>
      </c>
      <c r="AF158" s="42">
        <f t="shared" ref="AF158:AF161" si="353">IF(ISERROR(AE158/AD158),"",AE158/AD158)</f>
        <v>0.42187500000000006</v>
      </c>
      <c r="AG158" s="29" t="s">
        <v>67</v>
      </c>
      <c r="AH158" s="43">
        <v>0.41399999999999998</v>
      </c>
      <c r="AI158" s="42">
        <f t="shared" ref="AI158:AI161" si="354">IF(ISERROR(U158*AH158),"",U158*AH158)</f>
        <v>1.863</v>
      </c>
      <c r="AJ158" s="42">
        <f t="shared" ref="AJ158:AJ161" si="355">IF(ISERROR(U158+AF158+AI158),"",U158+AF158+AI158)</f>
        <v>6.7848749999999995</v>
      </c>
      <c r="AK158" s="44">
        <v>0</v>
      </c>
      <c r="AL158" s="42">
        <f t="shared" si="293"/>
        <v>0</v>
      </c>
      <c r="AM158" s="44">
        <v>0</v>
      </c>
      <c r="AN158" s="42">
        <f t="shared" si="294"/>
        <v>0</v>
      </c>
      <c r="AO158" s="44">
        <v>5.5E-2</v>
      </c>
      <c r="AP158" s="42">
        <f t="shared" ref="AP158:AP161" si="356">IF(ISERROR(AY158*AO158),"",AY158*AO158)</f>
        <v>0.50600000000000001</v>
      </c>
      <c r="AQ158" s="44">
        <v>0</v>
      </c>
      <c r="AR158" s="42">
        <f t="shared" ref="AR158:AR161" si="357">IF(ISERROR(U158*AQ158),"",U158*AQ158)</f>
        <v>0</v>
      </c>
      <c r="AS158" s="45">
        <v>0</v>
      </c>
      <c r="AT158" s="44">
        <v>0</v>
      </c>
      <c r="AU158" s="42">
        <f t="shared" ref="AU158:AU161" si="358">IF(ISERROR(AY158*AT158),"",AY158*AT158)</f>
        <v>0</v>
      </c>
      <c r="AV158" s="42">
        <f t="shared" ref="AV158:AV161" si="359">IF(ISERROR(AL158+AN158+AP158+AR158+AU158),"",AL158+AN158+AP158+AR158+AU158)</f>
        <v>0.50600000000000001</v>
      </c>
      <c r="AW158" s="42">
        <f t="shared" si="295"/>
        <v>7.2908749999999998</v>
      </c>
      <c r="AX158" s="46">
        <f t="shared" si="3"/>
        <v>0.2075135869565217</v>
      </c>
      <c r="AY158" s="6">
        <v>9.1999999999999993</v>
      </c>
      <c r="AZ158" s="38"/>
      <c r="BA158" s="42">
        <f t="shared" ref="BA158:BA161" si="360">IF(ISERROR(AW158*AZ158),"",AW158*AZ158)</f>
        <v>0</v>
      </c>
      <c r="BB158" s="42">
        <f t="shared" ref="BB158:BB161" si="361">IF(ISERROR(AY158*AZ158),"",AY158*AZ158)</f>
        <v>0</v>
      </c>
    </row>
    <row r="159" spans="1:54" ht="15" customHeight="1" x14ac:dyDescent="0.25">
      <c r="A159" s="31">
        <v>160</v>
      </c>
      <c r="B159" s="32"/>
      <c r="C159" s="32"/>
      <c r="D159" s="32"/>
      <c r="E159" s="29" t="s">
        <v>54</v>
      </c>
      <c r="F159" s="29" t="s">
        <v>55</v>
      </c>
      <c r="G159" s="29" t="s">
        <v>56</v>
      </c>
      <c r="H159" s="30" t="s">
        <v>57</v>
      </c>
      <c r="I159" s="29" t="s">
        <v>58</v>
      </c>
      <c r="J159" s="29" t="s">
        <v>68</v>
      </c>
      <c r="K159" s="31" t="s">
        <v>60</v>
      </c>
      <c r="L159" s="32" t="s">
        <v>61</v>
      </c>
      <c r="M159" s="29" t="s">
        <v>71</v>
      </c>
      <c r="N159" s="29" t="s">
        <v>273</v>
      </c>
      <c r="O159" s="29"/>
      <c r="P159" s="33" t="s">
        <v>276</v>
      </c>
      <c r="Q159" s="29"/>
      <c r="R159" s="29"/>
      <c r="S159" s="29" t="s">
        <v>65</v>
      </c>
      <c r="T159" s="34">
        <v>4.8499999999999996</v>
      </c>
      <c r="U159" s="35">
        <v>5</v>
      </c>
      <c r="V159" s="29" t="s">
        <v>66</v>
      </c>
      <c r="W159" s="36">
        <v>30</v>
      </c>
      <c r="X159" s="36">
        <v>25</v>
      </c>
      <c r="Y159" s="36">
        <v>40</v>
      </c>
      <c r="Z159" s="37">
        <v>7.04</v>
      </c>
      <c r="AA159" s="38">
        <v>4</v>
      </c>
      <c r="AB159" s="39">
        <f t="shared" si="351"/>
        <v>0.03</v>
      </c>
      <c r="AC159" s="37">
        <v>56</v>
      </c>
      <c r="AD159" s="40">
        <f t="shared" si="352"/>
        <v>7466.666666666667</v>
      </c>
      <c r="AE159" s="41">
        <v>3500</v>
      </c>
      <c r="AF159" s="42">
        <f t="shared" si="353"/>
        <v>0.46875</v>
      </c>
      <c r="AG159" s="29" t="s">
        <v>67</v>
      </c>
      <c r="AH159" s="43">
        <v>0.41399999999999998</v>
      </c>
      <c r="AI159" s="42">
        <f t="shared" si="354"/>
        <v>2.0699999999999998</v>
      </c>
      <c r="AJ159" s="42">
        <f t="shared" si="355"/>
        <v>7.5387500000000003</v>
      </c>
      <c r="AK159" s="44">
        <v>0</v>
      </c>
      <c r="AL159" s="42">
        <f t="shared" si="293"/>
        <v>0</v>
      </c>
      <c r="AM159" s="44">
        <v>0</v>
      </c>
      <c r="AN159" s="42">
        <f t="shared" si="294"/>
        <v>0</v>
      </c>
      <c r="AO159" s="44">
        <v>5.5E-2</v>
      </c>
      <c r="AP159" s="42">
        <f t="shared" si="356"/>
        <v>0.5665</v>
      </c>
      <c r="AQ159" s="44">
        <v>0</v>
      </c>
      <c r="AR159" s="42">
        <f t="shared" si="357"/>
        <v>0</v>
      </c>
      <c r="AS159" s="45">
        <v>0</v>
      </c>
      <c r="AT159" s="44">
        <v>0</v>
      </c>
      <c r="AU159" s="42">
        <f t="shared" si="358"/>
        <v>0</v>
      </c>
      <c r="AV159" s="42">
        <f t="shared" si="359"/>
        <v>0.5665</v>
      </c>
      <c r="AW159" s="42">
        <f t="shared" si="295"/>
        <v>8.1052499999999998</v>
      </c>
      <c r="AX159" s="46">
        <f t="shared" si="3"/>
        <v>0.21308252427184474</v>
      </c>
      <c r="AY159" s="6">
        <v>10.3</v>
      </c>
      <c r="AZ159" s="38"/>
      <c r="BA159" s="42">
        <f t="shared" si="360"/>
        <v>0</v>
      </c>
      <c r="BB159" s="42">
        <f t="shared" si="361"/>
        <v>0</v>
      </c>
    </row>
    <row r="160" spans="1:54" ht="15" customHeight="1" x14ac:dyDescent="0.25">
      <c r="A160" s="31">
        <v>161</v>
      </c>
      <c r="B160" s="32"/>
      <c r="C160" s="32"/>
      <c r="D160" s="32"/>
      <c r="E160" s="29" t="s">
        <v>54</v>
      </c>
      <c r="F160" s="29" t="s">
        <v>55</v>
      </c>
      <c r="G160" s="29" t="s">
        <v>56</v>
      </c>
      <c r="H160" s="30" t="s">
        <v>57</v>
      </c>
      <c r="I160" s="29" t="s">
        <v>58</v>
      </c>
      <c r="J160" s="29" t="s">
        <v>68</v>
      </c>
      <c r="K160" s="31" t="s">
        <v>60</v>
      </c>
      <c r="L160" s="32" t="s">
        <v>61</v>
      </c>
      <c r="M160" s="29" t="s">
        <v>73</v>
      </c>
      <c r="N160" s="29" t="s">
        <v>273</v>
      </c>
      <c r="O160" s="29"/>
      <c r="P160" s="33" t="s">
        <v>277</v>
      </c>
      <c r="Q160" s="29"/>
      <c r="R160" s="29"/>
      <c r="S160" s="29" t="s">
        <v>65</v>
      </c>
      <c r="T160" s="34">
        <v>5.61</v>
      </c>
      <c r="U160" s="35">
        <v>5.78</v>
      </c>
      <c r="V160" s="29" t="s">
        <v>66</v>
      </c>
      <c r="W160" s="36">
        <v>30</v>
      </c>
      <c r="X160" s="36">
        <v>25</v>
      </c>
      <c r="Y160" s="36">
        <v>44</v>
      </c>
      <c r="Z160" s="37">
        <v>8.3699999999999992</v>
      </c>
      <c r="AA160" s="38">
        <v>4</v>
      </c>
      <c r="AB160" s="39">
        <f t="shared" si="351"/>
        <v>3.3000000000000002E-2</v>
      </c>
      <c r="AC160" s="37">
        <v>56</v>
      </c>
      <c r="AD160" s="40">
        <f t="shared" si="352"/>
        <v>6787.878787878788</v>
      </c>
      <c r="AE160" s="41">
        <v>3500</v>
      </c>
      <c r="AF160" s="42">
        <f t="shared" si="353"/>
        <v>0.515625</v>
      </c>
      <c r="AG160" s="29" t="s">
        <v>67</v>
      </c>
      <c r="AH160" s="43">
        <v>0.41399999999999998</v>
      </c>
      <c r="AI160" s="42">
        <f t="shared" si="354"/>
        <v>2.3929200000000002</v>
      </c>
      <c r="AJ160" s="42">
        <f t="shared" si="355"/>
        <v>8.6885450000000013</v>
      </c>
      <c r="AK160" s="44">
        <v>0</v>
      </c>
      <c r="AL160" s="42">
        <f t="shared" si="293"/>
        <v>0</v>
      </c>
      <c r="AM160" s="44">
        <v>0</v>
      </c>
      <c r="AN160" s="42">
        <f t="shared" si="294"/>
        <v>0</v>
      </c>
      <c r="AO160" s="44">
        <v>5.5E-2</v>
      </c>
      <c r="AP160" s="42">
        <f t="shared" si="356"/>
        <v>0.66</v>
      </c>
      <c r="AQ160" s="44">
        <v>0</v>
      </c>
      <c r="AR160" s="42">
        <f t="shared" si="357"/>
        <v>0</v>
      </c>
      <c r="AS160" s="45">
        <v>0</v>
      </c>
      <c r="AT160" s="44">
        <v>0</v>
      </c>
      <c r="AU160" s="42">
        <f t="shared" si="358"/>
        <v>0</v>
      </c>
      <c r="AV160" s="42">
        <f t="shared" si="359"/>
        <v>0.66</v>
      </c>
      <c r="AW160" s="42">
        <f t="shared" si="295"/>
        <v>9.3485450000000014</v>
      </c>
      <c r="AX160" s="46">
        <f t="shared" si="3"/>
        <v>0.2209545833333332</v>
      </c>
      <c r="AY160" s="6">
        <v>12</v>
      </c>
      <c r="AZ160" s="38"/>
      <c r="BA160" s="42">
        <f t="shared" si="360"/>
        <v>0</v>
      </c>
      <c r="BB160" s="42">
        <f t="shared" si="361"/>
        <v>0</v>
      </c>
    </row>
    <row r="161" spans="1:54" ht="15" customHeight="1" x14ac:dyDescent="0.25">
      <c r="A161" s="31">
        <v>162</v>
      </c>
      <c r="B161" s="32"/>
      <c r="C161" s="32"/>
      <c r="D161" s="32"/>
      <c r="E161" s="29" t="s">
        <v>54</v>
      </c>
      <c r="F161" s="29" t="s">
        <v>55</v>
      </c>
      <c r="G161" s="29" t="s">
        <v>56</v>
      </c>
      <c r="H161" s="30" t="s">
        <v>57</v>
      </c>
      <c r="I161" s="29" t="s">
        <v>58</v>
      </c>
      <c r="J161" s="29" t="s">
        <v>68</v>
      </c>
      <c r="K161" s="31" t="s">
        <v>60</v>
      </c>
      <c r="L161" s="32" t="s">
        <v>61</v>
      </c>
      <c r="M161" s="29" t="s">
        <v>75</v>
      </c>
      <c r="N161" s="29" t="s">
        <v>273</v>
      </c>
      <c r="O161" s="29"/>
      <c r="P161" s="33" t="s">
        <v>278</v>
      </c>
      <c r="Q161" s="32"/>
      <c r="R161" s="32"/>
      <c r="S161" s="29" t="s">
        <v>65</v>
      </c>
      <c r="T161" s="34">
        <v>5.7</v>
      </c>
      <c r="U161" s="35">
        <v>5.88</v>
      </c>
      <c r="V161" s="29" t="s">
        <v>66</v>
      </c>
      <c r="W161" s="48">
        <v>30</v>
      </c>
      <c r="X161" s="48">
        <v>25</v>
      </c>
      <c r="Y161" s="48">
        <v>44</v>
      </c>
      <c r="Z161" s="49">
        <v>8.3699999999999992</v>
      </c>
      <c r="AA161" s="38">
        <v>4</v>
      </c>
      <c r="AB161" s="50">
        <f t="shared" si="351"/>
        <v>3.3000000000000002E-2</v>
      </c>
      <c r="AC161" s="37">
        <v>56</v>
      </c>
      <c r="AD161" s="40">
        <f t="shared" si="352"/>
        <v>6787.878787878788</v>
      </c>
      <c r="AE161" s="41">
        <v>3500</v>
      </c>
      <c r="AF161" s="51">
        <f t="shared" si="353"/>
        <v>0.515625</v>
      </c>
      <c r="AG161" s="32" t="s">
        <v>67</v>
      </c>
      <c r="AH161" s="43">
        <v>0.41399999999999998</v>
      </c>
      <c r="AI161" s="42">
        <f t="shared" si="354"/>
        <v>2.43432</v>
      </c>
      <c r="AJ161" s="42">
        <f t="shared" si="355"/>
        <v>8.8299450000000004</v>
      </c>
      <c r="AK161" s="44">
        <v>0</v>
      </c>
      <c r="AL161" s="51">
        <f t="shared" si="293"/>
        <v>0</v>
      </c>
      <c r="AM161" s="44">
        <v>0</v>
      </c>
      <c r="AN161" s="51">
        <f t="shared" si="294"/>
        <v>0</v>
      </c>
      <c r="AO161" s="44">
        <v>5.5E-2</v>
      </c>
      <c r="AP161" s="42">
        <f t="shared" si="356"/>
        <v>0.66</v>
      </c>
      <c r="AQ161" s="44">
        <v>0</v>
      </c>
      <c r="AR161" s="42">
        <f t="shared" si="357"/>
        <v>0</v>
      </c>
      <c r="AS161" s="45">
        <v>0</v>
      </c>
      <c r="AT161" s="44">
        <v>0</v>
      </c>
      <c r="AU161" s="42">
        <f t="shared" si="358"/>
        <v>0</v>
      </c>
      <c r="AV161" s="42">
        <f t="shared" si="359"/>
        <v>0.66</v>
      </c>
      <c r="AW161" s="51">
        <f t="shared" si="295"/>
        <v>9.4899450000000005</v>
      </c>
      <c r="AX161" s="52">
        <f t="shared" si="3"/>
        <v>0.20917124999999995</v>
      </c>
      <c r="AY161" s="6">
        <v>12</v>
      </c>
      <c r="AZ161" s="5"/>
      <c r="BA161" s="42">
        <f t="shared" si="360"/>
        <v>0</v>
      </c>
      <c r="BB161" s="42">
        <f t="shared" si="361"/>
        <v>0</v>
      </c>
    </row>
    <row r="162" spans="1:54" ht="15" customHeight="1" x14ac:dyDescent="0.25">
      <c r="A162" s="31">
        <v>163</v>
      </c>
      <c r="B162" s="32"/>
      <c r="C162" s="32"/>
      <c r="D162" s="32"/>
      <c r="E162" s="29" t="s">
        <v>54</v>
      </c>
      <c r="F162" s="29" t="s">
        <v>55</v>
      </c>
      <c r="G162" s="29" t="s">
        <v>56</v>
      </c>
      <c r="H162" s="30" t="s">
        <v>57</v>
      </c>
      <c r="I162" s="29" t="s">
        <v>58</v>
      </c>
      <c r="J162" s="29" t="s">
        <v>68</v>
      </c>
      <c r="K162" s="31" t="s">
        <v>60</v>
      </c>
      <c r="L162" s="32" t="s">
        <v>61</v>
      </c>
      <c r="M162" s="29" t="s">
        <v>62</v>
      </c>
      <c r="N162" s="29" t="s">
        <v>279</v>
      </c>
      <c r="O162" s="29"/>
      <c r="P162" s="33" t="s">
        <v>280</v>
      </c>
      <c r="Q162" s="29"/>
      <c r="R162" s="29"/>
      <c r="S162" s="29" t="s">
        <v>65</v>
      </c>
      <c r="T162" s="34">
        <v>3.57</v>
      </c>
      <c r="U162" s="35">
        <v>3.68</v>
      </c>
      <c r="V162" s="29" t="s">
        <v>66</v>
      </c>
      <c r="W162" s="36">
        <v>30</v>
      </c>
      <c r="X162" s="36">
        <v>25</v>
      </c>
      <c r="Y162" s="36">
        <v>32</v>
      </c>
      <c r="Z162" s="37">
        <v>4.3600000000000003</v>
      </c>
      <c r="AA162" s="38">
        <v>4</v>
      </c>
      <c r="AB162" s="39">
        <f>IF(W162="","",W162*X162*Y162/1000000)</f>
        <v>2.4E-2</v>
      </c>
      <c r="AC162" s="37">
        <v>56</v>
      </c>
      <c r="AD162" s="40">
        <f>IF(AA162="","",AC162/AB162*AA162)</f>
        <v>9333.3333333333339</v>
      </c>
      <c r="AE162" s="41">
        <v>3500</v>
      </c>
      <c r="AF162" s="42">
        <f>IF(ISERROR(AE162/AD162),"",AE162/AD162)</f>
        <v>0.375</v>
      </c>
      <c r="AG162" s="29" t="s">
        <v>67</v>
      </c>
      <c r="AH162" s="43">
        <v>0.41399999999999998</v>
      </c>
      <c r="AI162" s="42">
        <f>IF(ISERROR(U162*AH162),"",U162*AH162)</f>
        <v>1.52352</v>
      </c>
      <c r="AJ162" s="42">
        <f>IF(ISERROR(U162+AF162+AI162),"",U162+AF162+AI162)</f>
        <v>5.5785199999999993</v>
      </c>
      <c r="AK162" s="44">
        <v>0</v>
      </c>
      <c r="AL162" s="42">
        <f t="shared" si="293"/>
        <v>0</v>
      </c>
      <c r="AM162" s="44">
        <v>0</v>
      </c>
      <c r="AN162" s="42">
        <f t="shared" si="294"/>
        <v>0</v>
      </c>
      <c r="AO162" s="44">
        <v>5.5E-2</v>
      </c>
      <c r="AP162" s="42">
        <f>IF(ISERROR(AY162*AO162),"",AY162*AO162)</f>
        <v>0.41525000000000001</v>
      </c>
      <c r="AQ162" s="44">
        <v>0</v>
      </c>
      <c r="AR162" s="42">
        <f>IF(ISERROR(U162*AQ162),"",U162*AQ162)</f>
        <v>0</v>
      </c>
      <c r="AS162" s="45">
        <v>0</v>
      </c>
      <c r="AT162" s="44">
        <v>0</v>
      </c>
      <c r="AU162" s="42">
        <f>IF(ISERROR(AY162*AT162),"",AY162*AT162)</f>
        <v>0</v>
      </c>
      <c r="AV162" s="42">
        <f>IF(ISERROR(AL162+AN162+AP162+AR162+AU162),"",AL162+AN162+AP162+AR162+AU162)</f>
        <v>0.41525000000000001</v>
      </c>
      <c r="AW162" s="42">
        <f t="shared" si="295"/>
        <v>5.9937699999999996</v>
      </c>
      <c r="AX162" s="46">
        <f t="shared" si="3"/>
        <v>0.20612317880794706</v>
      </c>
      <c r="AY162" s="6">
        <v>7.55</v>
      </c>
      <c r="AZ162" s="38"/>
      <c r="BA162" s="42">
        <f>IF(ISERROR(AW162*AZ162),"",AW162*AZ162)</f>
        <v>0</v>
      </c>
      <c r="BB162" s="42">
        <f>IF(ISERROR(AY162*AZ162),"",AY162*AZ162)</f>
        <v>0</v>
      </c>
    </row>
    <row r="163" spans="1:54" ht="15" customHeight="1" x14ac:dyDescent="0.25">
      <c r="A163" s="31">
        <v>164</v>
      </c>
      <c r="B163" s="32"/>
      <c r="C163" s="32"/>
      <c r="D163" s="32"/>
      <c r="E163" s="29" t="s">
        <v>54</v>
      </c>
      <c r="F163" s="29" t="s">
        <v>55</v>
      </c>
      <c r="G163" s="29" t="s">
        <v>56</v>
      </c>
      <c r="H163" s="30" t="s">
        <v>57</v>
      </c>
      <c r="I163" s="29" t="s">
        <v>58</v>
      </c>
      <c r="J163" s="29" t="s">
        <v>68</v>
      </c>
      <c r="K163" s="31" t="s">
        <v>60</v>
      </c>
      <c r="L163" s="32" t="s">
        <v>61</v>
      </c>
      <c r="M163" s="29" t="s">
        <v>69</v>
      </c>
      <c r="N163" s="29" t="s">
        <v>279</v>
      </c>
      <c r="O163" s="29"/>
      <c r="P163" s="33" t="s">
        <v>281</v>
      </c>
      <c r="Q163" s="29"/>
      <c r="R163" s="29"/>
      <c r="S163" s="29" t="s">
        <v>65</v>
      </c>
      <c r="T163" s="34">
        <v>4.37</v>
      </c>
      <c r="U163" s="35">
        <v>4.5</v>
      </c>
      <c r="V163" s="29" t="s">
        <v>66</v>
      </c>
      <c r="W163" s="36">
        <v>30</v>
      </c>
      <c r="X163" s="36">
        <v>25</v>
      </c>
      <c r="Y163" s="36">
        <v>36</v>
      </c>
      <c r="Z163" s="37">
        <v>6.17</v>
      </c>
      <c r="AA163" s="38">
        <v>4</v>
      </c>
      <c r="AB163" s="39">
        <f t="shared" ref="AB163:AB166" si="362">IF(W163="","",W163*X163*Y163/1000000)</f>
        <v>2.7E-2</v>
      </c>
      <c r="AC163" s="37">
        <v>56</v>
      </c>
      <c r="AD163" s="40">
        <f t="shared" ref="AD163:AD166" si="363">IF(AA163="","",AC163/AB163*AA163)</f>
        <v>8296.2962962962956</v>
      </c>
      <c r="AE163" s="41">
        <v>3500</v>
      </c>
      <c r="AF163" s="42">
        <f t="shared" ref="AF163:AF166" si="364">IF(ISERROR(AE163/AD163),"",AE163/AD163)</f>
        <v>0.42187500000000006</v>
      </c>
      <c r="AG163" s="29" t="s">
        <v>67</v>
      </c>
      <c r="AH163" s="43">
        <v>0.41399999999999998</v>
      </c>
      <c r="AI163" s="42">
        <f t="shared" ref="AI163:AI166" si="365">IF(ISERROR(U163*AH163),"",U163*AH163)</f>
        <v>1.863</v>
      </c>
      <c r="AJ163" s="42">
        <f t="shared" ref="AJ163:AJ166" si="366">IF(ISERROR(U163+AF163+AI163),"",U163+AF163+AI163)</f>
        <v>6.7848749999999995</v>
      </c>
      <c r="AK163" s="44">
        <v>0</v>
      </c>
      <c r="AL163" s="42">
        <f t="shared" si="293"/>
        <v>0</v>
      </c>
      <c r="AM163" s="44">
        <v>0</v>
      </c>
      <c r="AN163" s="42">
        <f t="shared" si="294"/>
        <v>0</v>
      </c>
      <c r="AO163" s="44">
        <v>5.5E-2</v>
      </c>
      <c r="AP163" s="42">
        <f t="shared" ref="AP163:AP166" si="367">IF(ISERROR(AY163*AO163),"",AY163*AO163)</f>
        <v>0.50600000000000001</v>
      </c>
      <c r="AQ163" s="44">
        <v>0</v>
      </c>
      <c r="AR163" s="42">
        <f t="shared" ref="AR163:AR166" si="368">IF(ISERROR(U163*AQ163),"",U163*AQ163)</f>
        <v>0</v>
      </c>
      <c r="AS163" s="45">
        <v>0</v>
      </c>
      <c r="AT163" s="44">
        <v>0</v>
      </c>
      <c r="AU163" s="42">
        <f t="shared" ref="AU163:AU166" si="369">IF(ISERROR(AY163*AT163),"",AY163*AT163)</f>
        <v>0</v>
      </c>
      <c r="AV163" s="42">
        <f t="shared" ref="AV163:AV166" si="370">IF(ISERROR(AL163+AN163+AP163+AR163+AU163),"",AL163+AN163+AP163+AR163+AU163)</f>
        <v>0.50600000000000001</v>
      </c>
      <c r="AW163" s="42">
        <f t="shared" si="295"/>
        <v>7.2908749999999998</v>
      </c>
      <c r="AX163" s="46">
        <f t="shared" si="3"/>
        <v>0.2075135869565217</v>
      </c>
      <c r="AY163" s="6">
        <v>9.1999999999999993</v>
      </c>
      <c r="AZ163" s="38"/>
      <c r="BA163" s="42">
        <f t="shared" ref="BA163:BA166" si="371">IF(ISERROR(AW163*AZ163),"",AW163*AZ163)</f>
        <v>0</v>
      </c>
      <c r="BB163" s="42">
        <f t="shared" ref="BB163:BB166" si="372">IF(ISERROR(AY163*AZ163),"",AY163*AZ163)</f>
        <v>0</v>
      </c>
    </row>
    <row r="164" spans="1:54" ht="15" customHeight="1" x14ac:dyDescent="0.25">
      <c r="A164" s="31">
        <v>165</v>
      </c>
      <c r="B164" s="32"/>
      <c r="C164" s="32"/>
      <c r="D164" s="32"/>
      <c r="E164" s="29" t="s">
        <v>54</v>
      </c>
      <c r="F164" s="29" t="s">
        <v>55</v>
      </c>
      <c r="G164" s="29" t="s">
        <v>56</v>
      </c>
      <c r="H164" s="30" t="s">
        <v>57</v>
      </c>
      <c r="I164" s="29" t="s">
        <v>58</v>
      </c>
      <c r="J164" s="29" t="s">
        <v>68</v>
      </c>
      <c r="K164" s="31" t="s">
        <v>60</v>
      </c>
      <c r="L164" s="32" t="s">
        <v>61</v>
      </c>
      <c r="M164" s="29" t="s">
        <v>71</v>
      </c>
      <c r="N164" s="29" t="s">
        <v>279</v>
      </c>
      <c r="O164" s="29"/>
      <c r="P164" s="33" t="s">
        <v>282</v>
      </c>
      <c r="Q164" s="29"/>
      <c r="R164" s="29"/>
      <c r="S164" s="29" t="s">
        <v>65</v>
      </c>
      <c r="T164" s="34">
        <v>4.8499999999999996</v>
      </c>
      <c r="U164" s="35">
        <v>5</v>
      </c>
      <c r="V164" s="29" t="s">
        <v>66</v>
      </c>
      <c r="W164" s="36">
        <v>30</v>
      </c>
      <c r="X164" s="36">
        <v>25</v>
      </c>
      <c r="Y164" s="36">
        <v>40</v>
      </c>
      <c r="Z164" s="37">
        <v>7.04</v>
      </c>
      <c r="AA164" s="38">
        <v>4</v>
      </c>
      <c r="AB164" s="39">
        <f t="shared" si="362"/>
        <v>0.03</v>
      </c>
      <c r="AC164" s="37">
        <v>56</v>
      </c>
      <c r="AD164" s="40">
        <f t="shared" si="363"/>
        <v>7466.666666666667</v>
      </c>
      <c r="AE164" s="41">
        <v>3500</v>
      </c>
      <c r="AF164" s="42">
        <f t="shared" si="364"/>
        <v>0.46875</v>
      </c>
      <c r="AG164" s="29" t="s">
        <v>67</v>
      </c>
      <c r="AH164" s="43">
        <v>0.41399999999999998</v>
      </c>
      <c r="AI164" s="42">
        <f t="shared" si="365"/>
        <v>2.0699999999999998</v>
      </c>
      <c r="AJ164" s="42">
        <f t="shared" si="366"/>
        <v>7.5387500000000003</v>
      </c>
      <c r="AK164" s="44">
        <v>0</v>
      </c>
      <c r="AL164" s="42">
        <f t="shared" si="293"/>
        <v>0</v>
      </c>
      <c r="AM164" s="44">
        <v>0</v>
      </c>
      <c r="AN164" s="42">
        <f t="shared" si="294"/>
        <v>0</v>
      </c>
      <c r="AO164" s="44">
        <v>5.5E-2</v>
      </c>
      <c r="AP164" s="42">
        <f t="shared" si="367"/>
        <v>0.5665</v>
      </c>
      <c r="AQ164" s="44">
        <v>0</v>
      </c>
      <c r="AR164" s="42">
        <f t="shared" si="368"/>
        <v>0</v>
      </c>
      <c r="AS164" s="45">
        <v>0</v>
      </c>
      <c r="AT164" s="44">
        <v>0</v>
      </c>
      <c r="AU164" s="42">
        <f t="shared" si="369"/>
        <v>0</v>
      </c>
      <c r="AV164" s="42">
        <f t="shared" si="370"/>
        <v>0.5665</v>
      </c>
      <c r="AW164" s="42">
        <f t="shared" si="295"/>
        <v>8.1052499999999998</v>
      </c>
      <c r="AX164" s="46">
        <f t="shared" si="3"/>
        <v>0.21308252427184474</v>
      </c>
      <c r="AY164" s="6">
        <v>10.3</v>
      </c>
      <c r="AZ164" s="38"/>
      <c r="BA164" s="42">
        <f t="shared" si="371"/>
        <v>0</v>
      </c>
      <c r="BB164" s="42">
        <f t="shared" si="372"/>
        <v>0</v>
      </c>
    </row>
    <row r="165" spans="1:54" ht="15" customHeight="1" x14ac:dyDescent="0.25">
      <c r="A165" s="31">
        <v>166</v>
      </c>
      <c r="B165" s="32"/>
      <c r="C165" s="32"/>
      <c r="D165" s="32"/>
      <c r="E165" s="29" t="s">
        <v>54</v>
      </c>
      <c r="F165" s="29" t="s">
        <v>55</v>
      </c>
      <c r="G165" s="29" t="s">
        <v>56</v>
      </c>
      <c r="H165" s="30" t="s">
        <v>57</v>
      </c>
      <c r="I165" s="29" t="s">
        <v>58</v>
      </c>
      <c r="J165" s="29" t="s">
        <v>174</v>
      </c>
      <c r="K165" s="31" t="s">
        <v>60</v>
      </c>
      <c r="L165" s="32" t="s">
        <v>61</v>
      </c>
      <c r="M165" s="29" t="s">
        <v>73</v>
      </c>
      <c r="N165" s="29" t="s">
        <v>279</v>
      </c>
      <c r="O165" s="29"/>
      <c r="P165" s="33" t="s">
        <v>283</v>
      </c>
      <c r="Q165" s="29"/>
      <c r="R165" s="29"/>
      <c r="S165" s="29" t="s">
        <v>65</v>
      </c>
      <c r="T165" s="34">
        <v>5.61</v>
      </c>
      <c r="U165" s="35">
        <v>5.78</v>
      </c>
      <c r="V165" s="29" t="s">
        <v>66</v>
      </c>
      <c r="W165" s="36">
        <v>30</v>
      </c>
      <c r="X165" s="36">
        <v>25</v>
      </c>
      <c r="Y165" s="36">
        <v>44</v>
      </c>
      <c r="Z165" s="37">
        <v>8.3699999999999992</v>
      </c>
      <c r="AA165" s="38">
        <v>4</v>
      </c>
      <c r="AB165" s="39">
        <f t="shared" si="362"/>
        <v>3.3000000000000002E-2</v>
      </c>
      <c r="AC165" s="37">
        <v>56</v>
      </c>
      <c r="AD165" s="40">
        <f t="shared" si="363"/>
        <v>6787.878787878788</v>
      </c>
      <c r="AE165" s="41">
        <v>3500</v>
      </c>
      <c r="AF165" s="42">
        <f t="shared" si="364"/>
        <v>0.515625</v>
      </c>
      <c r="AG165" s="29" t="s">
        <v>67</v>
      </c>
      <c r="AH165" s="43">
        <v>0.41399999999999998</v>
      </c>
      <c r="AI165" s="42">
        <f t="shared" si="365"/>
        <v>2.3929200000000002</v>
      </c>
      <c r="AJ165" s="42">
        <f t="shared" si="366"/>
        <v>8.6885450000000013</v>
      </c>
      <c r="AK165" s="44">
        <v>0</v>
      </c>
      <c r="AL165" s="42">
        <f t="shared" si="293"/>
        <v>0</v>
      </c>
      <c r="AM165" s="44">
        <v>0</v>
      </c>
      <c r="AN165" s="42">
        <f t="shared" si="294"/>
        <v>0</v>
      </c>
      <c r="AO165" s="44">
        <v>5.5E-2</v>
      </c>
      <c r="AP165" s="42">
        <f t="shared" si="367"/>
        <v>0.66</v>
      </c>
      <c r="AQ165" s="44">
        <v>0</v>
      </c>
      <c r="AR165" s="42">
        <f t="shared" si="368"/>
        <v>0</v>
      </c>
      <c r="AS165" s="45">
        <v>0</v>
      </c>
      <c r="AT165" s="44">
        <v>0</v>
      </c>
      <c r="AU165" s="42">
        <f t="shared" si="369"/>
        <v>0</v>
      </c>
      <c r="AV165" s="42">
        <f t="shared" si="370"/>
        <v>0.66</v>
      </c>
      <c r="AW165" s="42">
        <f t="shared" si="295"/>
        <v>9.3485450000000014</v>
      </c>
      <c r="AX165" s="46">
        <f t="shared" si="3"/>
        <v>0.2209545833333332</v>
      </c>
      <c r="AY165" s="6">
        <v>12</v>
      </c>
      <c r="AZ165" s="38"/>
      <c r="BA165" s="42">
        <f t="shared" si="371"/>
        <v>0</v>
      </c>
      <c r="BB165" s="42">
        <f t="shared" si="372"/>
        <v>0</v>
      </c>
    </row>
    <row r="166" spans="1:54" ht="15" customHeight="1" x14ac:dyDescent="0.25">
      <c r="A166" s="31">
        <v>167</v>
      </c>
      <c r="B166" s="32"/>
      <c r="C166" s="32"/>
      <c r="D166" s="32"/>
      <c r="E166" s="29" t="s">
        <v>54</v>
      </c>
      <c r="F166" s="29" t="s">
        <v>55</v>
      </c>
      <c r="G166" s="29" t="s">
        <v>56</v>
      </c>
      <c r="H166" s="30" t="s">
        <v>57</v>
      </c>
      <c r="I166" s="29" t="s">
        <v>58</v>
      </c>
      <c r="J166" s="29" t="s">
        <v>68</v>
      </c>
      <c r="K166" s="31" t="s">
        <v>60</v>
      </c>
      <c r="L166" s="32" t="s">
        <v>61</v>
      </c>
      <c r="M166" s="29" t="s">
        <v>75</v>
      </c>
      <c r="N166" s="29" t="s">
        <v>279</v>
      </c>
      <c r="O166" s="29"/>
      <c r="P166" s="33" t="s">
        <v>284</v>
      </c>
      <c r="Q166" s="32"/>
      <c r="R166" s="32"/>
      <c r="S166" s="29" t="s">
        <v>65</v>
      </c>
      <c r="T166" s="34">
        <v>5.7</v>
      </c>
      <c r="U166" s="35">
        <v>5.88</v>
      </c>
      <c r="V166" s="29" t="s">
        <v>66</v>
      </c>
      <c r="W166" s="48">
        <v>30</v>
      </c>
      <c r="X166" s="48">
        <v>25</v>
      </c>
      <c r="Y166" s="48">
        <v>44</v>
      </c>
      <c r="Z166" s="49">
        <v>8.3699999999999992</v>
      </c>
      <c r="AA166" s="38">
        <v>4</v>
      </c>
      <c r="AB166" s="50">
        <f t="shared" si="362"/>
        <v>3.3000000000000002E-2</v>
      </c>
      <c r="AC166" s="37">
        <v>56</v>
      </c>
      <c r="AD166" s="40">
        <f t="shared" si="363"/>
        <v>6787.878787878788</v>
      </c>
      <c r="AE166" s="41">
        <v>3500</v>
      </c>
      <c r="AF166" s="51">
        <f t="shared" si="364"/>
        <v>0.515625</v>
      </c>
      <c r="AG166" s="32" t="s">
        <v>67</v>
      </c>
      <c r="AH166" s="43">
        <v>0.41399999999999998</v>
      </c>
      <c r="AI166" s="42">
        <f t="shared" si="365"/>
        <v>2.43432</v>
      </c>
      <c r="AJ166" s="42">
        <f t="shared" si="366"/>
        <v>8.8299450000000004</v>
      </c>
      <c r="AK166" s="44">
        <v>0</v>
      </c>
      <c r="AL166" s="51">
        <f t="shared" si="293"/>
        <v>0</v>
      </c>
      <c r="AM166" s="44">
        <v>0</v>
      </c>
      <c r="AN166" s="51">
        <f t="shared" si="294"/>
        <v>0</v>
      </c>
      <c r="AO166" s="44">
        <v>5.5E-2</v>
      </c>
      <c r="AP166" s="42">
        <f t="shared" si="367"/>
        <v>0.66</v>
      </c>
      <c r="AQ166" s="44">
        <v>0</v>
      </c>
      <c r="AR166" s="42">
        <f t="shared" si="368"/>
        <v>0</v>
      </c>
      <c r="AS166" s="45">
        <v>0</v>
      </c>
      <c r="AT166" s="44">
        <v>0</v>
      </c>
      <c r="AU166" s="42">
        <f t="shared" si="369"/>
        <v>0</v>
      </c>
      <c r="AV166" s="42">
        <f t="shared" si="370"/>
        <v>0.66</v>
      </c>
      <c r="AW166" s="51">
        <f t="shared" si="295"/>
        <v>9.4899450000000005</v>
      </c>
      <c r="AX166" s="52">
        <f t="shared" si="3"/>
        <v>0.20917124999999995</v>
      </c>
      <c r="AY166" s="6">
        <v>12</v>
      </c>
      <c r="AZ166" s="5"/>
      <c r="BA166" s="42">
        <f t="shared" si="371"/>
        <v>0</v>
      </c>
      <c r="BB166" s="42">
        <f t="shared" si="372"/>
        <v>0</v>
      </c>
    </row>
    <row r="167" spans="1:54" ht="15" customHeight="1" x14ac:dyDescent="0.25">
      <c r="A167" s="31">
        <v>168</v>
      </c>
      <c r="B167" s="32"/>
      <c r="C167" s="32"/>
      <c r="D167" s="32"/>
      <c r="E167" s="29" t="s">
        <v>54</v>
      </c>
      <c r="F167" s="29" t="s">
        <v>55</v>
      </c>
      <c r="G167" s="29" t="s">
        <v>56</v>
      </c>
      <c r="H167" s="30" t="s">
        <v>57</v>
      </c>
      <c r="I167" s="29" t="s">
        <v>58</v>
      </c>
      <c r="J167" s="29" t="s">
        <v>68</v>
      </c>
      <c r="K167" s="31" t="s">
        <v>60</v>
      </c>
      <c r="L167" s="32" t="s">
        <v>61</v>
      </c>
      <c r="M167" s="29" t="s">
        <v>62</v>
      </c>
      <c r="N167" s="29" t="s">
        <v>285</v>
      </c>
      <c r="O167" s="29"/>
      <c r="P167" s="33" t="s">
        <v>286</v>
      </c>
      <c r="Q167" s="29"/>
      <c r="R167" s="29"/>
      <c r="S167" s="29" t="s">
        <v>65</v>
      </c>
      <c r="T167" s="34">
        <v>3.57</v>
      </c>
      <c r="U167" s="35">
        <v>3.68</v>
      </c>
      <c r="V167" s="29" t="s">
        <v>66</v>
      </c>
      <c r="W167" s="36">
        <v>30</v>
      </c>
      <c r="X167" s="36">
        <v>25</v>
      </c>
      <c r="Y167" s="36">
        <v>32</v>
      </c>
      <c r="Z167" s="37">
        <v>4.3600000000000003</v>
      </c>
      <c r="AA167" s="38">
        <v>4</v>
      </c>
      <c r="AB167" s="39">
        <f>IF(W167="","",W167*X167*Y167/1000000)</f>
        <v>2.4E-2</v>
      </c>
      <c r="AC167" s="37">
        <v>56</v>
      </c>
      <c r="AD167" s="40">
        <f>IF(AA167="","",AC167/AB167*AA167)</f>
        <v>9333.3333333333339</v>
      </c>
      <c r="AE167" s="41">
        <v>3500</v>
      </c>
      <c r="AF167" s="42">
        <f>IF(ISERROR(AE167/AD167),"",AE167/AD167)</f>
        <v>0.375</v>
      </c>
      <c r="AG167" s="29" t="s">
        <v>67</v>
      </c>
      <c r="AH167" s="43">
        <v>0.41399999999999998</v>
      </c>
      <c r="AI167" s="42">
        <f>IF(ISERROR(U167*AH167),"",U167*AH167)</f>
        <v>1.52352</v>
      </c>
      <c r="AJ167" s="42">
        <f>IF(ISERROR(U167+AF167+AI167),"",U167+AF167+AI167)</f>
        <v>5.5785199999999993</v>
      </c>
      <c r="AK167" s="44">
        <v>0</v>
      </c>
      <c r="AL167" s="42">
        <f t="shared" si="293"/>
        <v>0</v>
      </c>
      <c r="AM167" s="44">
        <v>0</v>
      </c>
      <c r="AN167" s="42">
        <f t="shared" si="294"/>
        <v>0</v>
      </c>
      <c r="AO167" s="44">
        <v>5.5E-2</v>
      </c>
      <c r="AP167" s="42">
        <f>IF(ISERROR(AY167*AO167),"",AY167*AO167)</f>
        <v>0.41525000000000001</v>
      </c>
      <c r="AQ167" s="44">
        <v>0</v>
      </c>
      <c r="AR167" s="42">
        <f>IF(ISERROR(U167*AQ167),"",U167*AQ167)</f>
        <v>0</v>
      </c>
      <c r="AS167" s="45">
        <v>0</v>
      </c>
      <c r="AT167" s="44">
        <v>0</v>
      </c>
      <c r="AU167" s="42">
        <f>IF(ISERROR(AY167*AT167),"",AY167*AT167)</f>
        <v>0</v>
      </c>
      <c r="AV167" s="42">
        <f>IF(ISERROR(AL167+AN167+AP167+AR167+AU167),"",AL167+AN167+AP167+AR167+AU167)</f>
        <v>0.41525000000000001</v>
      </c>
      <c r="AW167" s="42">
        <f t="shared" si="295"/>
        <v>5.9937699999999996</v>
      </c>
      <c r="AX167" s="46">
        <f t="shared" si="3"/>
        <v>0.20612317880794706</v>
      </c>
      <c r="AY167" s="6">
        <v>7.55</v>
      </c>
      <c r="AZ167" s="38"/>
      <c r="BA167" s="42">
        <f>IF(ISERROR(AW167*AZ167),"",AW167*AZ167)</f>
        <v>0</v>
      </c>
      <c r="BB167" s="42">
        <f>IF(ISERROR(AY167*AZ167),"",AY167*AZ167)</f>
        <v>0</v>
      </c>
    </row>
    <row r="168" spans="1:54" ht="15" customHeight="1" x14ac:dyDescent="0.25">
      <c r="A168" s="31">
        <v>169</v>
      </c>
      <c r="B168" s="32"/>
      <c r="C168" s="32"/>
      <c r="D168" s="32"/>
      <c r="E168" s="29" t="s">
        <v>54</v>
      </c>
      <c r="F168" s="29" t="s">
        <v>55</v>
      </c>
      <c r="G168" s="29" t="s">
        <v>56</v>
      </c>
      <c r="H168" s="30" t="s">
        <v>57</v>
      </c>
      <c r="I168" s="29" t="s">
        <v>58</v>
      </c>
      <c r="J168" s="29" t="s">
        <v>68</v>
      </c>
      <c r="K168" s="31" t="s">
        <v>60</v>
      </c>
      <c r="L168" s="32" t="s">
        <v>61</v>
      </c>
      <c r="M168" s="29" t="s">
        <v>69</v>
      </c>
      <c r="N168" s="29" t="s">
        <v>285</v>
      </c>
      <c r="O168" s="29"/>
      <c r="P168" s="33" t="s">
        <v>287</v>
      </c>
      <c r="Q168" s="29"/>
      <c r="R168" s="29"/>
      <c r="S168" s="29" t="s">
        <v>65</v>
      </c>
      <c r="T168" s="34">
        <v>4.37</v>
      </c>
      <c r="U168" s="35">
        <v>4.5</v>
      </c>
      <c r="V168" s="29" t="s">
        <v>66</v>
      </c>
      <c r="W168" s="36">
        <v>30</v>
      </c>
      <c r="X168" s="36">
        <v>25</v>
      </c>
      <c r="Y168" s="36">
        <v>36</v>
      </c>
      <c r="Z168" s="37">
        <v>6.17</v>
      </c>
      <c r="AA168" s="38">
        <v>4</v>
      </c>
      <c r="AB168" s="39">
        <f t="shared" ref="AB168:AB171" si="373">IF(W168="","",W168*X168*Y168/1000000)</f>
        <v>2.7E-2</v>
      </c>
      <c r="AC168" s="37">
        <v>56</v>
      </c>
      <c r="AD168" s="40">
        <f t="shared" ref="AD168:AD171" si="374">IF(AA168="","",AC168/AB168*AA168)</f>
        <v>8296.2962962962956</v>
      </c>
      <c r="AE168" s="41">
        <v>3500</v>
      </c>
      <c r="AF168" s="42">
        <f t="shared" ref="AF168:AF171" si="375">IF(ISERROR(AE168/AD168),"",AE168/AD168)</f>
        <v>0.42187500000000006</v>
      </c>
      <c r="AG168" s="29" t="s">
        <v>67</v>
      </c>
      <c r="AH168" s="43">
        <v>0.41399999999999998</v>
      </c>
      <c r="AI168" s="42">
        <f t="shared" ref="AI168:AI171" si="376">IF(ISERROR(U168*AH168),"",U168*AH168)</f>
        <v>1.863</v>
      </c>
      <c r="AJ168" s="42">
        <f t="shared" ref="AJ168:AJ171" si="377">IF(ISERROR(U168+AF168+AI168),"",U168+AF168+AI168)</f>
        <v>6.7848749999999995</v>
      </c>
      <c r="AK168" s="44">
        <v>0</v>
      </c>
      <c r="AL168" s="42">
        <f t="shared" si="293"/>
        <v>0</v>
      </c>
      <c r="AM168" s="44">
        <v>0</v>
      </c>
      <c r="AN168" s="42">
        <f t="shared" si="294"/>
        <v>0</v>
      </c>
      <c r="AO168" s="44">
        <v>5.5E-2</v>
      </c>
      <c r="AP168" s="42">
        <f t="shared" ref="AP168:AP171" si="378">IF(ISERROR(AY168*AO168),"",AY168*AO168)</f>
        <v>0.50600000000000001</v>
      </c>
      <c r="AQ168" s="44">
        <v>0</v>
      </c>
      <c r="AR168" s="42">
        <f t="shared" ref="AR168:AR171" si="379">IF(ISERROR(U168*AQ168),"",U168*AQ168)</f>
        <v>0</v>
      </c>
      <c r="AS168" s="45">
        <v>0</v>
      </c>
      <c r="AT168" s="44">
        <v>0</v>
      </c>
      <c r="AU168" s="42">
        <f t="shared" ref="AU168:AU171" si="380">IF(ISERROR(AY168*AT168),"",AY168*AT168)</f>
        <v>0</v>
      </c>
      <c r="AV168" s="42">
        <f t="shared" ref="AV168:AV171" si="381">IF(ISERROR(AL168+AN168+AP168+AR168+AU168),"",AL168+AN168+AP168+AR168+AU168)</f>
        <v>0.50600000000000001</v>
      </c>
      <c r="AW168" s="42">
        <f t="shared" si="295"/>
        <v>7.2908749999999998</v>
      </c>
      <c r="AX168" s="46">
        <f t="shared" si="3"/>
        <v>0.2075135869565217</v>
      </c>
      <c r="AY168" s="6">
        <v>9.1999999999999993</v>
      </c>
      <c r="AZ168" s="38"/>
      <c r="BA168" s="42">
        <f t="shared" ref="BA168:BA171" si="382">IF(ISERROR(AW168*AZ168),"",AW168*AZ168)</f>
        <v>0</v>
      </c>
      <c r="BB168" s="42">
        <f t="shared" ref="BB168:BB171" si="383">IF(ISERROR(AY168*AZ168),"",AY168*AZ168)</f>
        <v>0</v>
      </c>
    </row>
    <row r="169" spans="1:54" ht="15" customHeight="1" x14ac:dyDescent="0.25">
      <c r="A169" s="31">
        <v>170</v>
      </c>
      <c r="B169" s="32"/>
      <c r="C169" s="32"/>
      <c r="D169" s="32"/>
      <c r="E169" s="29" t="s">
        <v>54</v>
      </c>
      <c r="F169" s="29" t="s">
        <v>55</v>
      </c>
      <c r="G169" s="29" t="s">
        <v>56</v>
      </c>
      <c r="H169" s="30" t="s">
        <v>57</v>
      </c>
      <c r="I169" s="29" t="s">
        <v>58</v>
      </c>
      <c r="J169" s="29" t="s">
        <v>68</v>
      </c>
      <c r="K169" s="31" t="s">
        <v>60</v>
      </c>
      <c r="L169" s="32" t="s">
        <v>61</v>
      </c>
      <c r="M169" s="29" t="s">
        <v>71</v>
      </c>
      <c r="N169" s="29" t="s">
        <v>285</v>
      </c>
      <c r="O169" s="29"/>
      <c r="P169" s="33" t="s">
        <v>288</v>
      </c>
      <c r="Q169" s="29"/>
      <c r="R169" s="29"/>
      <c r="S169" s="29" t="s">
        <v>65</v>
      </c>
      <c r="T169" s="34">
        <v>4.8499999999999996</v>
      </c>
      <c r="U169" s="35">
        <v>5</v>
      </c>
      <c r="V169" s="29" t="s">
        <v>66</v>
      </c>
      <c r="W169" s="36">
        <v>30</v>
      </c>
      <c r="X169" s="36">
        <v>25</v>
      </c>
      <c r="Y169" s="36">
        <v>40</v>
      </c>
      <c r="Z169" s="37">
        <v>7.04</v>
      </c>
      <c r="AA169" s="38">
        <v>4</v>
      </c>
      <c r="AB169" s="39">
        <f t="shared" si="373"/>
        <v>0.03</v>
      </c>
      <c r="AC169" s="37">
        <v>56</v>
      </c>
      <c r="AD169" s="40">
        <f t="shared" si="374"/>
        <v>7466.666666666667</v>
      </c>
      <c r="AE169" s="41">
        <v>3500</v>
      </c>
      <c r="AF169" s="42">
        <f t="shared" si="375"/>
        <v>0.46875</v>
      </c>
      <c r="AG169" s="29" t="s">
        <v>67</v>
      </c>
      <c r="AH169" s="43">
        <v>0.41399999999999998</v>
      </c>
      <c r="AI169" s="42">
        <f t="shared" si="376"/>
        <v>2.0699999999999998</v>
      </c>
      <c r="AJ169" s="42">
        <f t="shared" si="377"/>
        <v>7.5387500000000003</v>
      </c>
      <c r="AK169" s="44">
        <v>0</v>
      </c>
      <c r="AL169" s="42">
        <f t="shared" si="293"/>
        <v>0</v>
      </c>
      <c r="AM169" s="44">
        <v>0</v>
      </c>
      <c r="AN169" s="42">
        <f t="shared" si="294"/>
        <v>0</v>
      </c>
      <c r="AO169" s="44">
        <v>5.5E-2</v>
      </c>
      <c r="AP169" s="42">
        <f t="shared" si="378"/>
        <v>0.5665</v>
      </c>
      <c r="AQ169" s="44">
        <v>0</v>
      </c>
      <c r="AR169" s="42">
        <f t="shared" si="379"/>
        <v>0</v>
      </c>
      <c r="AS169" s="45">
        <v>0</v>
      </c>
      <c r="AT169" s="44">
        <v>0</v>
      </c>
      <c r="AU169" s="42">
        <f t="shared" si="380"/>
        <v>0</v>
      </c>
      <c r="AV169" s="42">
        <f t="shared" si="381"/>
        <v>0.5665</v>
      </c>
      <c r="AW169" s="42">
        <f t="shared" si="295"/>
        <v>8.1052499999999998</v>
      </c>
      <c r="AX169" s="46">
        <f t="shared" si="3"/>
        <v>0.21308252427184474</v>
      </c>
      <c r="AY169" s="6">
        <v>10.3</v>
      </c>
      <c r="AZ169" s="38"/>
      <c r="BA169" s="42">
        <f t="shared" si="382"/>
        <v>0</v>
      </c>
      <c r="BB169" s="42">
        <f t="shared" si="383"/>
        <v>0</v>
      </c>
    </row>
    <row r="170" spans="1:54" ht="15" customHeight="1" x14ac:dyDescent="0.25">
      <c r="A170" s="31">
        <v>171</v>
      </c>
      <c r="B170" s="32"/>
      <c r="C170" s="32"/>
      <c r="D170" s="32"/>
      <c r="E170" s="29" t="s">
        <v>54</v>
      </c>
      <c r="F170" s="29" t="s">
        <v>55</v>
      </c>
      <c r="G170" s="29" t="s">
        <v>56</v>
      </c>
      <c r="H170" s="30" t="s">
        <v>57</v>
      </c>
      <c r="I170" s="29" t="s">
        <v>58</v>
      </c>
      <c r="J170" s="29" t="s">
        <v>68</v>
      </c>
      <c r="K170" s="31" t="s">
        <v>60</v>
      </c>
      <c r="L170" s="32" t="s">
        <v>61</v>
      </c>
      <c r="M170" s="29" t="s">
        <v>73</v>
      </c>
      <c r="N170" s="29" t="s">
        <v>285</v>
      </c>
      <c r="O170" s="29"/>
      <c r="P170" s="33" t="s">
        <v>289</v>
      </c>
      <c r="Q170" s="29"/>
      <c r="R170" s="29"/>
      <c r="S170" s="29" t="s">
        <v>65</v>
      </c>
      <c r="T170" s="34">
        <v>5.61</v>
      </c>
      <c r="U170" s="35">
        <v>5.78</v>
      </c>
      <c r="V170" s="29" t="s">
        <v>66</v>
      </c>
      <c r="W170" s="36">
        <v>30</v>
      </c>
      <c r="X170" s="36">
        <v>25</v>
      </c>
      <c r="Y170" s="36">
        <v>44</v>
      </c>
      <c r="Z170" s="37">
        <v>8.3699999999999992</v>
      </c>
      <c r="AA170" s="38">
        <v>4</v>
      </c>
      <c r="AB170" s="39">
        <f t="shared" si="373"/>
        <v>3.3000000000000002E-2</v>
      </c>
      <c r="AC170" s="37">
        <v>56</v>
      </c>
      <c r="AD170" s="40">
        <f t="shared" si="374"/>
        <v>6787.878787878788</v>
      </c>
      <c r="AE170" s="41">
        <v>3500</v>
      </c>
      <c r="AF170" s="42">
        <f t="shared" si="375"/>
        <v>0.515625</v>
      </c>
      <c r="AG170" s="29" t="s">
        <v>67</v>
      </c>
      <c r="AH170" s="43">
        <v>0.41399999999999998</v>
      </c>
      <c r="AI170" s="42">
        <f t="shared" si="376"/>
        <v>2.3929200000000002</v>
      </c>
      <c r="AJ170" s="42">
        <f t="shared" si="377"/>
        <v>8.6885450000000013</v>
      </c>
      <c r="AK170" s="44">
        <v>0</v>
      </c>
      <c r="AL170" s="42">
        <f t="shared" si="293"/>
        <v>0</v>
      </c>
      <c r="AM170" s="44">
        <v>0</v>
      </c>
      <c r="AN170" s="42">
        <f t="shared" si="294"/>
        <v>0</v>
      </c>
      <c r="AO170" s="44">
        <v>5.5E-2</v>
      </c>
      <c r="AP170" s="42">
        <f t="shared" si="378"/>
        <v>0.66</v>
      </c>
      <c r="AQ170" s="44">
        <v>0</v>
      </c>
      <c r="AR170" s="42">
        <f t="shared" si="379"/>
        <v>0</v>
      </c>
      <c r="AS170" s="45">
        <v>0</v>
      </c>
      <c r="AT170" s="44">
        <v>0</v>
      </c>
      <c r="AU170" s="42">
        <f t="shared" si="380"/>
        <v>0</v>
      </c>
      <c r="AV170" s="42">
        <f t="shared" si="381"/>
        <v>0.66</v>
      </c>
      <c r="AW170" s="42">
        <f t="shared" si="295"/>
        <v>9.3485450000000014</v>
      </c>
      <c r="AX170" s="46">
        <f t="shared" si="3"/>
        <v>0.2209545833333332</v>
      </c>
      <c r="AY170" s="6">
        <v>12</v>
      </c>
      <c r="AZ170" s="38"/>
      <c r="BA170" s="42">
        <f t="shared" si="382"/>
        <v>0</v>
      </c>
      <c r="BB170" s="42">
        <f t="shared" si="383"/>
        <v>0</v>
      </c>
    </row>
    <row r="171" spans="1:54" ht="15" customHeight="1" x14ac:dyDescent="0.25">
      <c r="A171" s="31">
        <v>172</v>
      </c>
      <c r="B171" s="32"/>
      <c r="C171" s="32"/>
      <c r="D171" s="32"/>
      <c r="E171" s="29" t="s">
        <v>54</v>
      </c>
      <c r="F171" s="29" t="s">
        <v>55</v>
      </c>
      <c r="G171" s="29" t="s">
        <v>56</v>
      </c>
      <c r="H171" s="30" t="s">
        <v>57</v>
      </c>
      <c r="I171" s="29" t="s">
        <v>58</v>
      </c>
      <c r="J171" s="29" t="s">
        <v>68</v>
      </c>
      <c r="K171" s="31" t="s">
        <v>290</v>
      </c>
      <c r="L171" s="32" t="s">
        <v>61</v>
      </c>
      <c r="M171" s="29" t="s">
        <v>75</v>
      </c>
      <c r="N171" s="29" t="s">
        <v>285</v>
      </c>
      <c r="O171" s="29"/>
      <c r="P171" s="33" t="s">
        <v>291</v>
      </c>
      <c r="Q171" s="32"/>
      <c r="R171" s="32"/>
      <c r="S171" s="29" t="s">
        <v>65</v>
      </c>
      <c r="T171" s="34">
        <v>5.7</v>
      </c>
      <c r="U171" s="35">
        <v>5.88</v>
      </c>
      <c r="V171" s="29" t="s">
        <v>66</v>
      </c>
      <c r="W171" s="48">
        <v>30</v>
      </c>
      <c r="X171" s="48">
        <v>25</v>
      </c>
      <c r="Y171" s="48">
        <v>44</v>
      </c>
      <c r="Z171" s="49">
        <v>8.3699999999999992</v>
      </c>
      <c r="AA171" s="38">
        <v>4</v>
      </c>
      <c r="AB171" s="50">
        <f t="shared" si="373"/>
        <v>3.3000000000000002E-2</v>
      </c>
      <c r="AC171" s="37">
        <v>56</v>
      </c>
      <c r="AD171" s="40">
        <f t="shared" si="374"/>
        <v>6787.878787878788</v>
      </c>
      <c r="AE171" s="41">
        <v>3500</v>
      </c>
      <c r="AF171" s="51">
        <f t="shared" si="375"/>
        <v>0.515625</v>
      </c>
      <c r="AG171" s="32" t="s">
        <v>67</v>
      </c>
      <c r="AH171" s="43">
        <v>0.41399999999999998</v>
      </c>
      <c r="AI171" s="42">
        <f t="shared" si="376"/>
        <v>2.43432</v>
      </c>
      <c r="AJ171" s="42">
        <f t="shared" si="377"/>
        <v>8.8299450000000004</v>
      </c>
      <c r="AK171" s="44">
        <v>0</v>
      </c>
      <c r="AL171" s="51">
        <f t="shared" si="293"/>
        <v>0</v>
      </c>
      <c r="AM171" s="44">
        <v>0</v>
      </c>
      <c r="AN171" s="51">
        <f t="shared" si="294"/>
        <v>0</v>
      </c>
      <c r="AO171" s="44">
        <v>5.5E-2</v>
      </c>
      <c r="AP171" s="42">
        <f t="shared" si="378"/>
        <v>0.66</v>
      </c>
      <c r="AQ171" s="44">
        <v>0</v>
      </c>
      <c r="AR171" s="42">
        <f t="shared" si="379"/>
        <v>0</v>
      </c>
      <c r="AS171" s="45">
        <v>0</v>
      </c>
      <c r="AT171" s="44">
        <v>0</v>
      </c>
      <c r="AU171" s="42">
        <f t="shared" si="380"/>
        <v>0</v>
      </c>
      <c r="AV171" s="42">
        <f t="shared" si="381"/>
        <v>0.66</v>
      </c>
      <c r="AW171" s="51">
        <f t="shared" si="295"/>
        <v>9.4899450000000005</v>
      </c>
      <c r="AX171" s="52">
        <f t="shared" si="3"/>
        <v>0.20917124999999995</v>
      </c>
      <c r="AY171" s="6">
        <v>12</v>
      </c>
      <c r="AZ171" s="5"/>
      <c r="BA171" s="42">
        <f t="shared" si="382"/>
        <v>0</v>
      </c>
      <c r="BB171" s="42">
        <f t="shared" si="383"/>
        <v>0</v>
      </c>
    </row>
    <row r="172" spans="1:54" ht="15" customHeight="1" x14ac:dyDescent="0.25">
      <c r="A172" s="31">
        <v>173</v>
      </c>
      <c r="B172" s="32"/>
      <c r="C172" s="32"/>
      <c r="D172" s="32"/>
      <c r="E172" s="29" t="s">
        <v>54</v>
      </c>
      <c r="F172" s="29" t="s">
        <v>55</v>
      </c>
      <c r="G172" s="29" t="s">
        <v>56</v>
      </c>
      <c r="H172" s="30" t="s">
        <v>57</v>
      </c>
      <c r="I172" s="29" t="s">
        <v>58</v>
      </c>
      <c r="J172" s="29" t="s">
        <v>68</v>
      </c>
      <c r="K172" s="31" t="s">
        <v>60</v>
      </c>
      <c r="L172" s="32" t="s">
        <v>61</v>
      </c>
      <c r="M172" s="29" t="s">
        <v>62</v>
      </c>
      <c r="N172" s="29" t="s">
        <v>292</v>
      </c>
      <c r="O172" s="29"/>
      <c r="P172" s="33" t="s">
        <v>293</v>
      </c>
      <c r="Q172" s="29"/>
      <c r="R172" s="29"/>
      <c r="S172" s="29" t="s">
        <v>65</v>
      </c>
      <c r="T172" s="34">
        <v>3.57</v>
      </c>
      <c r="U172" s="35">
        <v>3.68</v>
      </c>
      <c r="V172" s="29" t="s">
        <v>66</v>
      </c>
      <c r="W172" s="36">
        <v>30</v>
      </c>
      <c r="X172" s="36">
        <v>25</v>
      </c>
      <c r="Y172" s="36">
        <v>32</v>
      </c>
      <c r="Z172" s="37">
        <v>4.3600000000000003</v>
      </c>
      <c r="AA172" s="38">
        <v>4</v>
      </c>
      <c r="AB172" s="39">
        <f>IF(W172="","",W172*X172*Y172/1000000)</f>
        <v>2.4E-2</v>
      </c>
      <c r="AC172" s="37">
        <v>56</v>
      </c>
      <c r="AD172" s="40">
        <f>IF(AA172="","",AC172/AB172*AA172)</f>
        <v>9333.3333333333339</v>
      </c>
      <c r="AE172" s="41">
        <v>3500</v>
      </c>
      <c r="AF172" s="42">
        <f>IF(ISERROR(AE172/AD172),"",AE172/AD172)</f>
        <v>0.375</v>
      </c>
      <c r="AG172" s="29" t="s">
        <v>67</v>
      </c>
      <c r="AH172" s="43">
        <v>0.41399999999999998</v>
      </c>
      <c r="AI172" s="42">
        <f>IF(ISERROR(U172*AH172),"",U172*AH172)</f>
        <v>1.52352</v>
      </c>
      <c r="AJ172" s="42">
        <f>IF(ISERROR(U172+AF172+AI172),"",U172+AF172+AI172)</f>
        <v>5.5785199999999993</v>
      </c>
      <c r="AK172" s="44">
        <v>0</v>
      </c>
      <c r="AL172" s="42">
        <f t="shared" si="293"/>
        <v>0</v>
      </c>
      <c r="AM172" s="44">
        <v>0</v>
      </c>
      <c r="AN172" s="42">
        <f t="shared" si="294"/>
        <v>0</v>
      </c>
      <c r="AO172" s="44">
        <v>5.5E-2</v>
      </c>
      <c r="AP172" s="42">
        <f>IF(ISERROR(AY172*AO172),"",AY172*AO172)</f>
        <v>0.41525000000000001</v>
      </c>
      <c r="AQ172" s="44">
        <v>0</v>
      </c>
      <c r="AR172" s="42">
        <f>IF(ISERROR(U172*AQ172),"",U172*AQ172)</f>
        <v>0</v>
      </c>
      <c r="AS172" s="45">
        <v>0</v>
      </c>
      <c r="AT172" s="44">
        <v>0</v>
      </c>
      <c r="AU172" s="42">
        <f>IF(ISERROR(AY172*AT172),"",AY172*AT172)</f>
        <v>0</v>
      </c>
      <c r="AV172" s="42">
        <f>IF(ISERROR(AL172+AN172+AP172+AR172+AU172),"",AL172+AN172+AP172+AR172+AU172)</f>
        <v>0.41525000000000001</v>
      </c>
      <c r="AW172" s="42">
        <f t="shared" si="295"/>
        <v>5.9937699999999996</v>
      </c>
      <c r="AX172" s="46">
        <f t="shared" si="3"/>
        <v>0.20612317880794706</v>
      </c>
      <c r="AY172" s="6">
        <v>7.55</v>
      </c>
      <c r="AZ172" s="38"/>
      <c r="BA172" s="42">
        <f>IF(ISERROR(AW172*AZ172),"",AW172*AZ172)</f>
        <v>0</v>
      </c>
      <c r="BB172" s="42">
        <f>IF(ISERROR(AY172*AZ172),"",AY172*AZ172)</f>
        <v>0</v>
      </c>
    </row>
    <row r="173" spans="1:54" ht="15" customHeight="1" x14ac:dyDescent="0.25">
      <c r="A173" s="31">
        <v>174</v>
      </c>
      <c r="B173" s="32"/>
      <c r="C173" s="32"/>
      <c r="D173" s="32"/>
      <c r="E173" s="29" t="s">
        <v>54</v>
      </c>
      <c r="F173" s="29" t="s">
        <v>55</v>
      </c>
      <c r="G173" s="29" t="s">
        <v>56</v>
      </c>
      <c r="H173" s="30" t="s">
        <v>57</v>
      </c>
      <c r="I173" s="29" t="s">
        <v>58</v>
      </c>
      <c r="J173" s="29" t="s">
        <v>68</v>
      </c>
      <c r="K173" s="31" t="s">
        <v>60</v>
      </c>
      <c r="L173" s="32" t="s">
        <v>61</v>
      </c>
      <c r="M173" s="29" t="s">
        <v>69</v>
      </c>
      <c r="N173" s="29" t="s">
        <v>292</v>
      </c>
      <c r="O173" s="29"/>
      <c r="P173" s="33" t="s">
        <v>294</v>
      </c>
      <c r="Q173" s="29"/>
      <c r="R173" s="29"/>
      <c r="S173" s="29" t="s">
        <v>65</v>
      </c>
      <c r="T173" s="34">
        <v>4.37</v>
      </c>
      <c r="U173" s="35">
        <v>4.5</v>
      </c>
      <c r="V173" s="29" t="s">
        <v>66</v>
      </c>
      <c r="W173" s="36">
        <v>30</v>
      </c>
      <c r="X173" s="36">
        <v>25</v>
      </c>
      <c r="Y173" s="36">
        <v>36</v>
      </c>
      <c r="Z173" s="37">
        <v>6.17</v>
      </c>
      <c r="AA173" s="38">
        <v>4</v>
      </c>
      <c r="AB173" s="39">
        <f t="shared" ref="AB173:AB176" si="384">IF(W173="","",W173*X173*Y173/1000000)</f>
        <v>2.7E-2</v>
      </c>
      <c r="AC173" s="37">
        <v>56</v>
      </c>
      <c r="AD173" s="40">
        <f t="shared" ref="AD173:AD176" si="385">IF(AA173="","",AC173/AB173*AA173)</f>
        <v>8296.2962962962956</v>
      </c>
      <c r="AE173" s="41">
        <v>3500</v>
      </c>
      <c r="AF173" s="42">
        <f t="shared" ref="AF173:AF176" si="386">IF(ISERROR(AE173/AD173),"",AE173/AD173)</f>
        <v>0.42187500000000006</v>
      </c>
      <c r="AG173" s="29" t="s">
        <v>67</v>
      </c>
      <c r="AH173" s="43">
        <v>0.41399999999999998</v>
      </c>
      <c r="AI173" s="42">
        <f t="shared" ref="AI173:AI176" si="387">IF(ISERROR(U173*AH173),"",U173*AH173)</f>
        <v>1.863</v>
      </c>
      <c r="AJ173" s="42">
        <f t="shared" ref="AJ173:AJ176" si="388">IF(ISERROR(U173+AF173+AI173),"",U173+AF173+AI173)</f>
        <v>6.7848749999999995</v>
      </c>
      <c r="AK173" s="44">
        <v>0</v>
      </c>
      <c r="AL173" s="42">
        <f t="shared" si="293"/>
        <v>0</v>
      </c>
      <c r="AM173" s="44">
        <v>0</v>
      </c>
      <c r="AN173" s="42">
        <f t="shared" si="294"/>
        <v>0</v>
      </c>
      <c r="AO173" s="44">
        <v>5.5E-2</v>
      </c>
      <c r="AP173" s="42">
        <f t="shared" ref="AP173:AP176" si="389">IF(ISERROR(AY173*AO173),"",AY173*AO173)</f>
        <v>0.50600000000000001</v>
      </c>
      <c r="AQ173" s="44">
        <v>0</v>
      </c>
      <c r="AR173" s="42">
        <f t="shared" ref="AR173:AR176" si="390">IF(ISERROR(U173*AQ173),"",U173*AQ173)</f>
        <v>0</v>
      </c>
      <c r="AS173" s="45">
        <v>0</v>
      </c>
      <c r="AT173" s="44">
        <v>0</v>
      </c>
      <c r="AU173" s="42">
        <f t="shared" ref="AU173:AU176" si="391">IF(ISERROR(AY173*AT173),"",AY173*AT173)</f>
        <v>0</v>
      </c>
      <c r="AV173" s="42">
        <f t="shared" ref="AV173:AV176" si="392">IF(ISERROR(AL173+AN173+AP173+AR173+AU173),"",AL173+AN173+AP173+AR173+AU173)</f>
        <v>0.50600000000000001</v>
      </c>
      <c r="AW173" s="42">
        <f t="shared" si="295"/>
        <v>7.2908749999999998</v>
      </c>
      <c r="AX173" s="46">
        <f t="shared" si="3"/>
        <v>0.2075135869565217</v>
      </c>
      <c r="AY173" s="6">
        <v>9.1999999999999993</v>
      </c>
      <c r="AZ173" s="38"/>
      <c r="BA173" s="42">
        <f t="shared" ref="BA173:BA176" si="393">IF(ISERROR(AW173*AZ173),"",AW173*AZ173)</f>
        <v>0</v>
      </c>
      <c r="BB173" s="42">
        <f t="shared" ref="BB173:BB176" si="394">IF(ISERROR(AY173*AZ173),"",AY173*AZ173)</f>
        <v>0</v>
      </c>
    </row>
    <row r="174" spans="1:54" ht="15" customHeight="1" x14ac:dyDescent="0.25">
      <c r="A174" s="31">
        <v>175</v>
      </c>
      <c r="B174" s="32"/>
      <c r="C174" s="32"/>
      <c r="D174" s="32"/>
      <c r="E174" s="29" t="s">
        <v>54</v>
      </c>
      <c r="F174" s="29" t="s">
        <v>55</v>
      </c>
      <c r="G174" s="29" t="s">
        <v>56</v>
      </c>
      <c r="H174" s="30" t="s">
        <v>57</v>
      </c>
      <c r="I174" s="29" t="s">
        <v>58</v>
      </c>
      <c r="J174" s="29" t="s">
        <v>68</v>
      </c>
      <c r="K174" s="31" t="s">
        <v>60</v>
      </c>
      <c r="L174" s="32" t="s">
        <v>61</v>
      </c>
      <c r="M174" s="29" t="s">
        <v>71</v>
      </c>
      <c r="N174" s="29" t="s">
        <v>292</v>
      </c>
      <c r="O174" s="29"/>
      <c r="P174" s="33" t="s">
        <v>295</v>
      </c>
      <c r="Q174" s="29"/>
      <c r="R174" s="29"/>
      <c r="S174" s="29" t="s">
        <v>65</v>
      </c>
      <c r="T174" s="34">
        <v>4.8499999999999996</v>
      </c>
      <c r="U174" s="35">
        <v>5</v>
      </c>
      <c r="V174" s="29" t="s">
        <v>66</v>
      </c>
      <c r="W174" s="36">
        <v>30</v>
      </c>
      <c r="X174" s="36">
        <v>25</v>
      </c>
      <c r="Y174" s="36">
        <v>40</v>
      </c>
      <c r="Z174" s="37">
        <v>7.04</v>
      </c>
      <c r="AA174" s="38">
        <v>4</v>
      </c>
      <c r="AB174" s="39">
        <f t="shared" si="384"/>
        <v>0.03</v>
      </c>
      <c r="AC174" s="37">
        <v>56</v>
      </c>
      <c r="AD174" s="40">
        <f t="shared" si="385"/>
        <v>7466.666666666667</v>
      </c>
      <c r="AE174" s="41">
        <v>3500</v>
      </c>
      <c r="AF174" s="42">
        <f t="shared" si="386"/>
        <v>0.46875</v>
      </c>
      <c r="AG174" s="29" t="s">
        <v>67</v>
      </c>
      <c r="AH174" s="43">
        <v>0.41399999999999998</v>
      </c>
      <c r="AI174" s="42">
        <f t="shared" si="387"/>
        <v>2.0699999999999998</v>
      </c>
      <c r="AJ174" s="42">
        <f t="shared" si="388"/>
        <v>7.5387500000000003</v>
      </c>
      <c r="AK174" s="44">
        <v>0</v>
      </c>
      <c r="AL174" s="42">
        <f t="shared" si="293"/>
        <v>0</v>
      </c>
      <c r="AM174" s="44">
        <v>0</v>
      </c>
      <c r="AN174" s="42">
        <f t="shared" si="294"/>
        <v>0</v>
      </c>
      <c r="AO174" s="44">
        <v>5.5E-2</v>
      </c>
      <c r="AP174" s="42">
        <f t="shared" si="389"/>
        <v>0.5665</v>
      </c>
      <c r="AQ174" s="44">
        <v>0</v>
      </c>
      <c r="AR174" s="42">
        <f t="shared" si="390"/>
        <v>0</v>
      </c>
      <c r="AS174" s="45">
        <v>0</v>
      </c>
      <c r="AT174" s="44">
        <v>0</v>
      </c>
      <c r="AU174" s="42">
        <f t="shared" si="391"/>
        <v>0</v>
      </c>
      <c r="AV174" s="42">
        <f t="shared" si="392"/>
        <v>0.5665</v>
      </c>
      <c r="AW174" s="42">
        <f t="shared" si="295"/>
        <v>8.1052499999999998</v>
      </c>
      <c r="AX174" s="46">
        <f t="shared" si="3"/>
        <v>0.21308252427184474</v>
      </c>
      <c r="AY174" s="6">
        <v>10.3</v>
      </c>
      <c r="AZ174" s="38"/>
      <c r="BA174" s="42">
        <f t="shared" si="393"/>
        <v>0</v>
      </c>
      <c r="BB174" s="42">
        <f t="shared" si="394"/>
        <v>0</v>
      </c>
    </row>
    <row r="175" spans="1:54" ht="15" customHeight="1" x14ac:dyDescent="0.25">
      <c r="A175" s="31">
        <v>176</v>
      </c>
      <c r="B175" s="32"/>
      <c r="C175" s="32"/>
      <c r="D175" s="32"/>
      <c r="E175" s="29" t="s">
        <v>54</v>
      </c>
      <c r="F175" s="29" t="s">
        <v>55</v>
      </c>
      <c r="G175" s="29" t="s">
        <v>56</v>
      </c>
      <c r="H175" s="30" t="s">
        <v>57</v>
      </c>
      <c r="I175" s="29" t="s">
        <v>58</v>
      </c>
      <c r="J175" s="29" t="s">
        <v>68</v>
      </c>
      <c r="K175" s="31" t="s">
        <v>60</v>
      </c>
      <c r="L175" s="32" t="s">
        <v>61</v>
      </c>
      <c r="M175" s="29" t="s">
        <v>73</v>
      </c>
      <c r="N175" s="29" t="s">
        <v>292</v>
      </c>
      <c r="O175" s="29"/>
      <c r="P175" s="33" t="s">
        <v>296</v>
      </c>
      <c r="Q175" s="29"/>
      <c r="R175" s="29"/>
      <c r="S175" s="29" t="s">
        <v>65</v>
      </c>
      <c r="T175" s="34">
        <v>5.61</v>
      </c>
      <c r="U175" s="35">
        <v>5.78</v>
      </c>
      <c r="V175" s="29" t="s">
        <v>66</v>
      </c>
      <c r="W175" s="36">
        <v>30</v>
      </c>
      <c r="X175" s="36">
        <v>25</v>
      </c>
      <c r="Y175" s="36">
        <v>44</v>
      </c>
      <c r="Z175" s="37">
        <v>8.3699999999999992</v>
      </c>
      <c r="AA175" s="38">
        <v>4</v>
      </c>
      <c r="AB175" s="39">
        <f t="shared" si="384"/>
        <v>3.3000000000000002E-2</v>
      </c>
      <c r="AC175" s="37">
        <v>56</v>
      </c>
      <c r="AD175" s="40">
        <f t="shared" si="385"/>
        <v>6787.878787878788</v>
      </c>
      <c r="AE175" s="41">
        <v>3500</v>
      </c>
      <c r="AF175" s="42">
        <f t="shared" si="386"/>
        <v>0.515625</v>
      </c>
      <c r="AG175" s="29" t="s">
        <v>67</v>
      </c>
      <c r="AH175" s="43">
        <v>0.41399999999999998</v>
      </c>
      <c r="AI175" s="42">
        <f t="shared" si="387"/>
        <v>2.3929200000000002</v>
      </c>
      <c r="AJ175" s="42">
        <f t="shared" si="388"/>
        <v>8.6885450000000013</v>
      </c>
      <c r="AK175" s="44">
        <v>0</v>
      </c>
      <c r="AL175" s="42">
        <f t="shared" si="293"/>
        <v>0</v>
      </c>
      <c r="AM175" s="44">
        <v>0</v>
      </c>
      <c r="AN175" s="42">
        <f t="shared" si="294"/>
        <v>0</v>
      </c>
      <c r="AO175" s="44">
        <v>5.5E-2</v>
      </c>
      <c r="AP175" s="42">
        <f t="shared" si="389"/>
        <v>0.66</v>
      </c>
      <c r="AQ175" s="44">
        <v>0</v>
      </c>
      <c r="AR175" s="42">
        <f t="shared" si="390"/>
        <v>0</v>
      </c>
      <c r="AS175" s="45">
        <v>0</v>
      </c>
      <c r="AT175" s="44">
        <v>0</v>
      </c>
      <c r="AU175" s="42">
        <f t="shared" si="391"/>
        <v>0</v>
      </c>
      <c r="AV175" s="42">
        <f t="shared" si="392"/>
        <v>0.66</v>
      </c>
      <c r="AW175" s="42">
        <f t="shared" si="295"/>
        <v>9.3485450000000014</v>
      </c>
      <c r="AX175" s="46">
        <f t="shared" si="3"/>
        <v>0.2209545833333332</v>
      </c>
      <c r="AY175" s="6">
        <v>12</v>
      </c>
      <c r="AZ175" s="38"/>
      <c r="BA175" s="42">
        <f t="shared" si="393"/>
        <v>0</v>
      </c>
      <c r="BB175" s="42">
        <f t="shared" si="394"/>
        <v>0</v>
      </c>
    </row>
    <row r="176" spans="1:54" ht="15" customHeight="1" x14ac:dyDescent="0.25">
      <c r="A176" s="31">
        <v>177</v>
      </c>
      <c r="B176" s="32"/>
      <c r="C176" s="32"/>
      <c r="D176" s="32"/>
      <c r="E176" s="29" t="s">
        <v>54</v>
      </c>
      <c r="F176" s="29" t="s">
        <v>55</v>
      </c>
      <c r="G176" s="29" t="s">
        <v>56</v>
      </c>
      <c r="H176" s="30" t="s">
        <v>57</v>
      </c>
      <c r="I176" s="29" t="s">
        <v>58</v>
      </c>
      <c r="J176" s="29" t="s">
        <v>68</v>
      </c>
      <c r="K176" s="31" t="s">
        <v>60</v>
      </c>
      <c r="L176" s="32" t="s">
        <v>61</v>
      </c>
      <c r="M176" s="29" t="s">
        <v>75</v>
      </c>
      <c r="N176" s="29" t="s">
        <v>292</v>
      </c>
      <c r="O176" s="29"/>
      <c r="P176" s="33" t="s">
        <v>297</v>
      </c>
      <c r="Q176" s="32"/>
      <c r="R176" s="32"/>
      <c r="S176" s="29" t="s">
        <v>65</v>
      </c>
      <c r="T176" s="34">
        <v>5.7</v>
      </c>
      <c r="U176" s="35">
        <v>5.88</v>
      </c>
      <c r="V176" s="29" t="s">
        <v>66</v>
      </c>
      <c r="W176" s="48">
        <v>30</v>
      </c>
      <c r="X176" s="48">
        <v>25</v>
      </c>
      <c r="Y176" s="48">
        <v>44</v>
      </c>
      <c r="Z176" s="49">
        <v>8.3699999999999992</v>
      </c>
      <c r="AA176" s="38">
        <v>4</v>
      </c>
      <c r="AB176" s="50">
        <f t="shared" si="384"/>
        <v>3.3000000000000002E-2</v>
      </c>
      <c r="AC176" s="37">
        <v>56</v>
      </c>
      <c r="AD176" s="40">
        <f t="shared" si="385"/>
        <v>6787.878787878788</v>
      </c>
      <c r="AE176" s="41">
        <v>3500</v>
      </c>
      <c r="AF176" s="51">
        <f t="shared" si="386"/>
        <v>0.515625</v>
      </c>
      <c r="AG176" s="32" t="s">
        <v>67</v>
      </c>
      <c r="AH176" s="43">
        <v>0.41399999999999998</v>
      </c>
      <c r="AI176" s="42">
        <f t="shared" si="387"/>
        <v>2.43432</v>
      </c>
      <c r="AJ176" s="42">
        <f t="shared" si="388"/>
        <v>8.8299450000000004</v>
      </c>
      <c r="AK176" s="44">
        <v>0</v>
      </c>
      <c r="AL176" s="51">
        <f t="shared" si="293"/>
        <v>0</v>
      </c>
      <c r="AM176" s="44">
        <v>0</v>
      </c>
      <c r="AN176" s="51">
        <f t="shared" si="294"/>
        <v>0</v>
      </c>
      <c r="AO176" s="44">
        <v>5.5E-2</v>
      </c>
      <c r="AP176" s="42">
        <f t="shared" si="389"/>
        <v>0.66</v>
      </c>
      <c r="AQ176" s="44">
        <v>0</v>
      </c>
      <c r="AR176" s="42">
        <f t="shared" si="390"/>
        <v>0</v>
      </c>
      <c r="AS176" s="45">
        <v>0</v>
      </c>
      <c r="AT176" s="44">
        <v>0</v>
      </c>
      <c r="AU176" s="42">
        <f t="shared" si="391"/>
        <v>0</v>
      </c>
      <c r="AV176" s="42">
        <f t="shared" si="392"/>
        <v>0.66</v>
      </c>
      <c r="AW176" s="51">
        <f t="shared" si="295"/>
        <v>9.4899450000000005</v>
      </c>
      <c r="AX176" s="52">
        <f t="shared" si="3"/>
        <v>0.20917124999999995</v>
      </c>
      <c r="AY176" s="6">
        <v>12</v>
      </c>
      <c r="AZ176" s="5"/>
      <c r="BA176" s="42">
        <f t="shared" si="393"/>
        <v>0</v>
      </c>
      <c r="BB176" s="42">
        <f t="shared" si="394"/>
        <v>0</v>
      </c>
    </row>
    <row r="177" spans="1:54" ht="30" x14ac:dyDescent="0.25">
      <c r="A177" s="31">
        <v>178</v>
      </c>
      <c r="B177" s="32"/>
      <c r="C177" s="32"/>
      <c r="D177" s="32"/>
      <c r="E177" s="29" t="s">
        <v>54</v>
      </c>
      <c r="F177" s="29" t="s">
        <v>55</v>
      </c>
      <c r="G177" s="29" t="s">
        <v>298</v>
      </c>
      <c r="H177" s="30" t="s">
        <v>57</v>
      </c>
      <c r="I177" s="32" t="s">
        <v>299</v>
      </c>
      <c r="J177" s="29" t="s">
        <v>300</v>
      </c>
      <c r="K177" s="31" t="s">
        <v>301</v>
      </c>
      <c r="L177" s="32" t="s">
        <v>61</v>
      </c>
      <c r="M177" s="32" t="s">
        <v>302</v>
      </c>
      <c r="N177" s="29" t="s">
        <v>63</v>
      </c>
      <c r="O177" s="32"/>
      <c r="P177" s="33" t="s">
        <v>303</v>
      </c>
      <c r="Q177" s="32"/>
      <c r="R177" s="32"/>
      <c r="S177" s="29" t="s">
        <v>304</v>
      </c>
      <c r="T177" s="34">
        <v>0.94</v>
      </c>
      <c r="U177" s="35">
        <v>0.97</v>
      </c>
      <c r="V177" s="29" t="s">
        <v>66</v>
      </c>
      <c r="W177" s="48">
        <v>25</v>
      </c>
      <c r="X177" s="48">
        <v>16</v>
      </c>
      <c r="Y177" s="48">
        <v>24</v>
      </c>
      <c r="Z177" s="53">
        <v>1.99</v>
      </c>
      <c r="AA177" s="5">
        <v>8</v>
      </c>
      <c r="AB177" s="50">
        <f t="shared" si="4"/>
        <v>9.5999999999999992E-3</v>
      </c>
      <c r="AC177" s="37">
        <v>56</v>
      </c>
      <c r="AD177" s="40">
        <f t="shared" si="5"/>
        <v>46666.666666666672</v>
      </c>
      <c r="AE177" s="41">
        <v>3500</v>
      </c>
      <c r="AF177" s="51">
        <f t="shared" si="6"/>
        <v>7.4999999999999997E-2</v>
      </c>
      <c r="AG177" s="32" t="s">
        <v>305</v>
      </c>
      <c r="AH177" s="43">
        <v>0.41399999999999998</v>
      </c>
      <c r="AI177" s="42">
        <f t="shared" si="7"/>
        <v>0.40157999999999999</v>
      </c>
      <c r="AJ177" s="42">
        <f t="shared" si="8"/>
        <v>1.44658</v>
      </c>
      <c r="AK177" s="44">
        <v>0</v>
      </c>
      <c r="AL177" s="51">
        <f t="shared" si="293"/>
        <v>0</v>
      </c>
      <c r="AM177" s="44">
        <v>0</v>
      </c>
      <c r="AN177" s="51">
        <f t="shared" si="294"/>
        <v>0</v>
      </c>
      <c r="AO177" s="44">
        <v>5.5E-2</v>
      </c>
      <c r="AP177" s="42">
        <f t="shared" si="9"/>
        <v>0.14244999999999999</v>
      </c>
      <c r="AQ177" s="44">
        <v>0</v>
      </c>
      <c r="AR177" s="42">
        <f t="shared" si="10"/>
        <v>0</v>
      </c>
      <c r="AS177" s="45">
        <v>0</v>
      </c>
      <c r="AT177" s="44">
        <v>0</v>
      </c>
      <c r="AU177" s="42">
        <f t="shared" si="11"/>
        <v>0</v>
      </c>
      <c r="AV177" s="42">
        <f t="shared" si="12"/>
        <v>0.14244999999999999</v>
      </c>
      <c r="AW177" s="51">
        <f t="shared" si="295"/>
        <v>1.5890299999999999</v>
      </c>
      <c r="AX177" s="52">
        <f t="shared" si="3"/>
        <v>0.38647490347490349</v>
      </c>
      <c r="AY177" s="6">
        <v>2.59</v>
      </c>
      <c r="AZ177" s="5"/>
      <c r="BA177" s="42">
        <f t="shared" si="13"/>
        <v>0</v>
      </c>
      <c r="BB177" s="42">
        <f t="shared" si="14"/>
        <v>0</v>
      </c>
    </row>
    <row r="178" spans="1:54" ht="30" x14ac:dyDescent="0.25">
      <c r="A178" s="31">
        <v>179</v>
      </c>
      <c r="B178" s="32"/>
      <c r="C178" s="32"/>
      <c r="D178" s="32"/>
      <c r="E178" s="29" t="s">
        <v>54</v>
      </c>
      <c r="F178" s="29" t="s">
        <v>55</v>
      </c>
      <c r="G178" s="29" t="s">
        <v>298</v>
      </c>
      <c r="H178" s="30" t="s">
        <v>57</v>
      </c>
      <c r="I178" s="32" t="s">
        <v>299</v>
      </c>
      <c r="J178" s="29" t="s">
        <v>300</v>
      </c>
      <c r="K178" s="31" t="s">
        <v>301</v>
      </c>
      <c r="L178" s="32" t="s">
        <v>61</v>
      </c>
      <c r="M178" s="32" t="s">
        <v>306</v>
      </c>
      <c r="N178" s="29" t="s">
        <v>63</v>
      </c>
      <c r="O178" s="32"/>
      <c r="P178" s="33" t="s">
        <v>307</v>
      </c>
      <c r="Q178" s="32"/>
      <c r="S178" s="29" t="s">
        <v>304</v>
      </c>
      <c r="T178" s="34">
        <v>1.08</v>
      </c>
      <c r="U178" s="35">
        <v>1.1100000000000001</v>
      </c>
      <c r="V178" s="29" t="s">
        <v>66</v>
      </c>
      <c r="W178" s="48">
        <v>25</v>
      </c>
      <c r="X178" s="48">
        <v>16</v>
      </c>
      <c r="Y178" s="48">
        <v>26</v>
      </c>
      <c r="Z178" s="53">
        <v>2.41</v>
      </c>
      <c r="AA178" s="5">
        <v>8</v>
      </c>
      <c r="AB178" s="50">
        <f t="shared" ref="AB178:AB241" si="395">IF(W178="","",W178*X178*Y178/1000000)</f>
        <v>1.04E-2</v>
      </c>
      <c r="AC178" s="37">
        <v>56</v>
      </c>
      <c r="AD178" s="40">
        <f t="shared" ref="AD178:AD241" si="396">IF(AA178="","",AC178/AB178*AA178)</f>
        <v>43076.923076923078</v>
      </c>
      <c r="AE178" s="41">
        <v>3500</v>
      </c>
      <c r="AF178" s="51">
        <f t="shared" ref="AF178:AF241" si="397">IF(ISERROR(AE178/AD178),"",AE178/AD178)</f>
        <v>8.1250000000000003E-2</v>
      </c>
      <c r="AG178" s="32" t="s">
        <v>305</v>
      </c>
      <c r="AH178" s="43">
        <v>0.41399999999999998</v>
      </c>
      <c r="AI178" s="42">
        <f t="shared" ref="AI178:AI241" si="398">IF(ISERROR(U178*AH178),"",U178*AH178)</f>
        <v>0.45954</v>
      </c>
      <c r="AJ178" s="42">
        <f t="shared" ref="AJ178:AJ241" si="399">IF(ISERROR(U178+AF178+AI178),"",U178+AF178+AI178)</f>
        <v>1.6507900000000002</v>
      </c>
      <c r="AK178" s="44">
        <v>0</v>
      </c>
      <c r="AL178" s="51">
        <f t="shared" si="293"/>
        <v>0</v>
      </c>
      <c r="AM178" s="44">
        <v>0</v>
      </c>
      <c r="AN178" s="51">
        <f t="shared" si="294"/>
        <v>0</v>
      </c>
      <c r="AO178" s="44">
        <v>5.5E-2</v>
      </c>
      <c r="AP178" s="42">
        <f t="shared" ref="AP178:AP241" si="400">IF(ISERROR(AY178*AO178),"",AY178*AO178)</f>
        <v>0.16664999999999999</v>
      </c>
      <c r="AQ178" s="44">
        <v>0</v>
      </c>
      <c r="AR178" s="42">
        <f t="shared" ref="AR178:AR241" si="401">IF(ISERROR(U178*AQ178),"",U178*AQ178)</f>
        <v>0</v>
      </c>
      <c r="AS178" s="45">
        <v>0</v>
      </c>
      <c r="AT178" s="44">
        <v>0</v>
      </c>
      <c r="AU178" s="42">
        <f t="shared" ref="AU178:AU241" si="402">IF(ISERROR(AY178*AT178),"",AY178*AT178)</f>
        <v>0</v>
      </c>
      <c r="AV178" s="42">
        <f t="shared" ref="AV178:AV241" si="403">IF(ISERROR(AL178+AN178+AP178+AR178+AU178),"",AL178+AN178+AP178+AR178+AU178)</f>
        <v>0.16664999999999999</v>
      </c>
      <c r="AW178" s="51">
        <f t="shared" si="295"/>
        <v>1.8174400000000002</v>
      </c>
      <c r="AX178" s="52">
        <f t="shared" ref="AX178:AX241" si="404">IF(ISERROR((AY178-AW178)/AY178),"",(AY178-AW178)/AY178)</f>
        <v>0.40018481848184811</v>
      </c>
      <c r="AY178" s="6">
        <v>3.03</v>
      </c>
      <c r="AZ178" s="5"/>
      <c r="BA178" s="42">
        <f t="shared" ref="BA178:BA241" si="405">IF(ISERROR(AW178*AZ178),"",AW178*AZ178)</f>
        <v>0</v>
      </c>
      <c r="BB178" s="42">
        <f t="shared" ref="BB178:BB241" si="406">IF(ISERROR(AY178*AZ178),"",AY178*AZ178)</f>
        <v>0</v>
      </c>
    </row>
    <row r="179" spans="1:54" ht="30" x14ac:dyDescent="0.25">
      <c r="A179" s="31">
        <v>180</v>
      </c>
      <c r="B179" s="32"/>
      <c r="C179" s="32"/>
      <c r="D179" s="32"/>
      <c r="E179" s="29" t="s">
        <v>54</v>
      </c>
      <c r="F179" s="29" t="s">
        <v>55</v>
      </c>
      <c r="G179" s="29" t="s">
        <v>298</v>
      </c>
      <c r="H179" s="30" t="s">
        <v>308</v>
      </c>
      <c r="I179" s="32" t="s">
        <v>299</v>
      </c>
      <c r="J179" s="29" t="s">
        <v>300</v>
      </c>
      <c r="K179" s="31" t="s">
        <v>301</v>
      </c>
      <c r="L179" s="32" t="s">
        <v>61</v>
      </c>
      <c r="M179" s="32" t="s">
        <v>302</v>
      </c>
      <c r="N179" s="29" t="s">
        <v>77</v>
      </c>
      <c r="O179" s="32"/>
      <c r="P179" s="33" t="s">
        <v>309</v>
      </c>
      <c r="Q179" s="32"/>
      <c r="R179" s="32"/>
      <c r="S179" s="29" t="s">
        <v>304</v>
      </c>
      <c r="T179" s="34">
        <v>0.94</v>
      </c>
      <c r="U179" s="35">
        <v>0.97</v>
      </c>
      <c r="V179" s="29" t="s">
        <v>66</v>
      </c>
      <c r="W179" s="48">
        <v>25</v>
      </c>
      <c r="X179" s="48">
        <v>16</v>
      </c>
      <c r="Y179" s="48">
        <v>24</v>
      </c>
      <c r="Z179" s="53">
        <v>1.99</v>
      </c>
      <c r="AA179" s="5">
        <v>8</v>
      </c>
      <c r="AB179" s="50">
        <f t="shared" si="395"/>
        <v>9.5999999999999992E-3</v>
      </c>
      <c r="AC179" s="37">
        <v>56</v>
      </c>
      <c r="AD179" s="40">
        <f t="shared" si="396"/>
        <v>46666.666666666672</v>
      </c>
      <c r="AE179" s="41">
        <v>3500</v>
      </c>
      <c r="AF179" s="51">
        <f t="shared" si="397"/>
        <v>7.4999999999999997E-2</v>
      </c>
      <c r="AG179" s="32" t="s">
        <v>305</v>
      </c>
      <c r="AH179" s="43">
        <v>0.41399999999999998</v>
      </c>
      <c r="AI179" s="42">
        <f t="shared" si="398"/>
        <v>0.40157999999999999</v>
      </c>
      <c r="AJ179" s="42">
        <f t="shared" si="399"/>
        <v>1.44658</v>
      </c>
      <c r="AK179" s="44">
        <v>0</v>
      </c>
      <c r="AL179" s="51">
        <f t="shared" si="293"/>
        <v>0</v>
      </c>
      <c r="AM179" s="44">
        <v>0</v>
      </c>
      <c r="AN179" s="51">
        <f t="shared" si="294"/>
        <v>0</v>
      </c>
      <c r="AO179" s="44">
        <v>5.5E-2</v>
      </c>
      <c r="AP179" s="42">
        <f t="shared" si="400"/>
        <v>0.14244999999999999</v>
      </c>
      <c r="AQ179" s="44">
        <v>0</v>
      </c>
      <c r="AR179" s="42">
        <f t="shared" si="401"/>
        <v>0</v>
      </c>
      <c r="AS179" s="45">
        <v>0</v>
      </c>
      <c r="AT179" s="44">
        <v>0</v>
      </c>
      <c r="AU179" s="42">
        <f t="shared" si="402"/>
        <v>0</v>
      </c>
      <c r="AV179" s="42">
        <f t="shared" si="403"/>
        <v>0.14244999999999999</v>
      </c>
      <c r="AW179" s="51">
        <f t="shared" si="295"/>
        <v>1.5890299999999999</v>
      </c>
      <c r="AX179" s="52">
        <f t="shared" si="404"/>
        <v>0.38647490347490349</v>
      </c>
      <c r="AY179" s="6">
        <v>2.59</v>
      </c>
      <c r="AZ179" s="5"/>
      <c r="BA179" s="42">
        <f t="shared" si="405"/>
        <v>0</v>
      </c>
      <c r="BB179" s="42">
        <f t="shared" si="406"/>
        <v>0</v>
      </c>
    </row>
    <row r="180" spans="1:54" ht="30" x14ac:dyDescent="0.25">
      <c r="A180" s="31">
        <v>181</v>
      </c>
      <c r="B180" s="32"/>
      <c r="C180" s="32"/>
      <c r="D180" s="32"/>
      <c r="E180" s="29" t="s">
        <v>54</v>
      </c>
      <c r="F180" s="29" t="s">
        <v>55</v>
      </c>
      <c r="G180" s="29" t="s">
        <v>298</v>
      </c>
      <c r="H180" s="30" t="s">
        <v>57</v>
      </c>
      <c r="I180" s="32" t="s">
        <v>299</v>
      </c>
      <c r="J180" s="29" t="s">
        <v>300</v>
      </c>
      <c r="K180" s="31" t="s">
        <v>301</v>
      </c>
      <c r="L180" s="32" t="s">
        <v>61</v>
      </c>
      <c r="M180" s="32" t="s">
        <v>306</v>
      </c>
      <c r="N180" s="29" t="s">
        <v>77</v>
      </c>
      <c r="O180" s="32"/>
      <c r="P180" s="33" t="s">
        <v>310</v>
      </c>
      <c r="Q180" s="32"/>
      <c r="S180" s="29" t="s">
        <v>304</v>
      </c>
      <c r="T180" s="34">
        <v>1.08</v>
      </c>
      <c r="U180" s="35">
        <v>1.1100000000000001</v>
      </c>
      <c r="V180" s="29" t="s">
        <v>66</v>
      </c>
      <c r="W180" s="48">
        <v>25</v>
      </c>
      <c r="X180" s="48">
        <v>16</v>
      </c>
      <c r="Y180" s="48">
        <v>26</v>
      </c>
      <c r="Z180" s="53">
        <v>2.41</v>
      </c>
      <c r="AA180" s="5">
        <v>8</v>
      </c>
      <c r="AB180" s="50">
        <f t="shared" si="395"/>
        <v>1.04E-2</v>
      </c>
      <c r="AC180" s="37">
        <v>56</v>
      </c>
      <c r="AD180" s="40">
        <f t="shared" si="396"/>
        <v>43076.923076923078</v>
      </c>
      <c r="AE180" s="41">
        <v>3500</v>
      </c>
      <c r="AF180" s="51">
        <f t="shared" si="397"/>
        <v>8.1250000000000003E-2</v>
      </c>
      <c r="AG180" s="32" t="s">
        <v>305</v>
      </c>
      <c r="AH180" s="43">
        <v>0.41399999999999998</v>
      </c>
      <c r="AI180" s="42">
        <f t="shared" si="398"/>
        <v>0.45954</v>
      </c>
      <c r="AJ180" s="42">
        <f t="shared" si="399"/>
        <v>1.6507900000000002</v>
      </c>
      <c r="AK180" s="44">
        <v>0</v>
      </c>
      <c r="AL180" s="51">
        <f t="shared" si="293"/>
        <v>0</v>
      </c>
      <c r="AM180" s="44">
        <v>0</v>
      </c>
      <c r="AN180" s="51">
        <f t="shared" si="294"/>
        <v>0</v>
      </c>
      <c r="AO180" s="44">
        <v>5.5E-2</v>
      </c>
      <c r="AP180" s="42">
        <f t="shared" si="400"/>
        <v>0.16664999999999999</v>
      </c>
      <c r="AQ180" s="44">
        <v>0</v>
      </c>
      <c r="AR180" s="42">
        <f t="shared" si="401"/>
        <v>0</v>
      </c>
      <c r="AS180" s="45">
        <v>0</v>
      </c>
      <c r="AT180" s="44">
        <v>0</v>
      </c>
      <c r="AU180" s="42">
        <f t="shared" si="402"/>
        <v>0</v>
      </c>
      <c r="AV180" s="42">
        <f t="shared" si="403"/>
        <v>0.16664999999999999</v>
      </c>
      <c r="AW180" s="51">
        <f t="shared" si="295"/>
        <v>1.8174400000000002</v>
      </c>
      <c r="AX180" s="52">
        <f t="shared" si="404"/>
        <v>0.40018481848184811</v>
      </c>
      <c r="AY180" s="6">
        <v>3.03</v>
      </c>
      <c r="AZ180" s="5"/>
      <c r="BA180" s="42">
        <f t="shared" si="405"/>
        <v>0</v>
      </c>
      <c r="BB180" s="42">
        <f t="shared" si="406"/>
        <v>0</v>
      </c>
    </row>
    <row r="181" spans="1:54" ht="30" x14ac:dyDescent="0.25">
      <c r="A181" s="31">
        <v>182</v>
      </c>
      <c r="B181" s="32"/>
      <c r="C181" s="32"/>
      <c r="D181" s="32"/>
      <c r="E181" s="29" t="s">
        <v>54</v>
      </c>
      <c r="F181" s="29" t="s">
        <v>55</v>
      </c>
      <c r="G181" s="29" t="s">
        <v>298</v>
      </c>
      <c r="H181" s="30" t="s">
        <v>57</v>
      </c>
      <c r="I181" s="32" t="s">
        <v>299</v>
      </c>
      <c r="J181" s="29" t="s">
        <v>300</v>
      </c>
      <c r="K181" s="31" t="s">
        <v>301</v>
      </c>
      <c r="L181" s="32" t="s">
        <v>61</v>
      </c>
      <c r="M181" s="32" t="s">
        <v>302</v>
      </c>
      <c r="N181" s="29" t="s">
        <v>83</v>
      </c>
      <c r="O181" s="32"/>
      <c r="P181" s="33" t="s">
        <v>311</v>
      </c>
      <c r="Q181" s="32"/>
      <c r="R181" s="32"/>
      <c r="S181" s="29" t="s">
        <v>304</v>
      </c>
      <c r="T181" s="34">
        <v>0.94</v>
      </c>
      <c r="U181" s="35">
        <v>0.97</v>
      </c>
      <c r="V181" s="29" t="s">
        <v>66</v>
      </c>
      <c r="W181" s="48">
        <v>25</v>
      </c>
      <c r="X181" s="48">
        <v>16</v>
      </c>
      <c r="Y181" s="48">
        <v>24</v>
      </c>
      <c r="Z181" s="53">
        <v>1.99</v>
      </c>
      <c r="AA181" s="5">
        <v>8</v>
      </c>
      <c r="AB181" s="50">
        <f t="shared" si="395"/>
        <v>9.5999999999999992E-3</v>
      </c>
      <c r="AC181" s="37">
        <v>56</v>
      </c>
      <c r="AD181" s="40">
        <f t="shared" si="396"/>
        <v>46666.666666666672</v>
      </c>
      <c r="AE181" s="41">
        <v>3500</v>
      </c>
      <c r="AF181" s="51">
        <f t="shared" si="397"/>
        <v>7.4999999999999997E-2</v>
      </c>
      <c r="AG181" s="32" t="s">
        <v>305</v>
      </c>
      <c r="AH181" s="43">
        <v>0.41399999999999998</v>
      </c>
      <c r="AI181" s="42">
        <f t="shared" si="398"/>
        <v>0.40157999999999999</v>
      </c>
      <c r="AJ181" s="42">
        <f t="shared" si="399"/>
        <v>1.44658</v>
      </c>
      <c r="AK181" s="44">
        <v>0</v>
      </c>
      <c r="AL181" s="51">
        <f t="shared" si="293"/>
        <v>0</v>
      </c>
      <c r="AM181" s="44">
        <v>0</v>
      </c>
      <c r="AN181" s="51">
        <f t="shared" si="294"/>
        <v>0</v>
      </c>
      <c r="AO181" s="44">
        <v>5.5E-2</v>
      </c>
      <c r="AP181" s="42">
        <f t="shared" si="400"/>
        <v>0.14244999999999999</v>
      </c>
      <c r="AQ181" s="44">
        <v>0</v>
      </c>
      <c r="AR181" s="42">
        <f t="shared" si="401"/>
        <v>0</v>
      </c>
      <c r="AS181" s="45">
        <v>0</v>
      </c>
      <c r="AT181" s="44">
        <v>0</v>
      </c>
      <c r="AU181" s="42">
        <f t="shared" si="402"/>
        <v>0</v>
      </c>
      <c r="AV181" s="42">
        <f t="shared" si="403"/>
        <v>0.14244999999999999</v>
      </c>
      <c r="AW181" s="51">
        <f t="shared" si="295"/>
        <v>1.5890299999999999</v>
      </c>
      <c r="AX181" s="52">
        <f t="shared" si="404"/>
        <v>0.38647490347490349</v>
      </c>
      <c r="AY181" s="6">
        <v>2.59</v>
      </c>
      <c r="AZ181" s="5"/>
      <c r="BA181" s="42">
        <f t="shared" si="405"/>
        <v>0</v>
      </c>
      <c r="BB181" s="42">
        <f t="shared" si="406"/>
        <v>0</v>
      </c>
    </row>
    <row r="182" spans="1:54" ht="30" x14ac:dyDescent="0.25">
      <c r="A182" s="31">
        <v>183</v>
      </c>
      <c r="B182" s="32"/>
      <c r="C182" s="32"/>
      <c r="D182" s="32"/>
      <c r="E182" s="29" t="s">
        <v>54</v>
      </c>
      <c r="F182" s="29" t="s">
        <v>55</v>
      </c>
      <c r="G182" s="29" t="s">
        <v>298</v>
      </c>
      <c r="H182" s="30" t="s">
        <v>57</v>
      </c>
      <c r="I182" s="32" t="s">
        <v>299</v>
      </c>
      <c r="J182" s="29" t="s">
        <v>300</v>
      </c>
      <c r="K182" s="31" t="s">
        <v>301</v>
      </c>
      <c r="L182" s="32" t="s">
        <v>61</v>
      </c>
      <c r="M182" s="32" t="s">
        <v>306</v>
      </c>
      <c r="N182" s="29" t="s">
        <v>83</v>
      </c>
      <c r="O182" s="32"/>
      <c r="P182" s="33" t="s">
        <v>312</v>
      </c>
      <c r="Q182" s="32"/>
      <c r="S182" s="29" t="s">
        <v>304</v>
      </c>
      <c r="T182" s="34">
        <v>1.08</v>
      </c>
      <c r="U182" s="35">
        <v>1.1100000000000001</v>
      </c>
      <c r="V182" s="29" t="s">
        <v>66</v>
      </c>
      <c r="W182" s="48">
        <v>25</v>
      </c>
      <c r="X182" s="48">
        <v>16</v>
      </c>
      <c r="Y182" s="48">
        <v>26</v>
      </c>
      <c r="Z182" s="53">
        <v>2.41</v>
      </c>
      <c r="AA182" s="5">
        <v>8</v>
      </c>
      <c r="AB182" s="50">
        <f t="shared" si="395"/>
        <v>1.04E-2</v>
      </c>
      <c r="AC182" s="37">
        <v>56</v>
      </c>
      <c r="AD182" s="40">
        <f t="shared" si="396"/>
        <v>43076.923076923078</v>
      </c>
      <c r="AE182" s="41">
        <v>3500</v>
      </c>
      <c r="AF182" s="51">
        <f t="shared" si="397"/>
        <v>8.1250000000000003E-2</v>
      </c>
      <c r="AG182" s="32" t="s">
        <v>305</v>
      </c>
      <c r="AH182" s="43">
        <v>0.41399999999999998</v>
      </c>
      <c r="AI182" s="42">
        <f t="shared" si="398"/>
        <v>0.45954</v>
      </c>
      <c r="AJ182" s="42">
        <f t="shared" si="399"/>
        <v>1.6507900000000002</v>
      </c>
      <c r="AK182" s="44">
        <v>0</v>
      </c>
      <c r="AL182" s="51">
        <f t="shared" si="293"/>
        <v>0</v>
      </c>
      <c r="AM182" s="44">
        <v>0</v>
      </c>
      <c r="AN182" s="51">
        <f t="shared" si="294"/>
        <v>0</v>
      </c>
      <c r="AO182" s="44">
        <v>5.5E-2</v>
      </c>
      <c r="AP182" s="42">
        <f t="shared" si="400"/>
        <v>0.16664999999999999</v>
      </c>
      <c r="AQ182" s="44">
        <v>0</v>
      </c>
      <c r="AR182" s="42">
        <f t="shared" si="401"/>
        <v>0</v>
      </c>
      <c r="AS182" s="45">
        <v>0</v>
      </c>
      <c r="AT182" s="44">
        <v>0</v>
      </c>
      <c r="AU182" s="42">
        <f t="shared" si="402"/>
        <v>0</v>
      </c>
      <c r="AV182" s="42">
        <f t="shared" si="403"/>
        <v>0.16664999999999999</v>
      </c>
      <c r="AW182" s="51">
        <f t="shared" si="295"/>
        <v>1.8174400000000002</v>
      </c>
      <c r="AX182" s="52">
        <f t="shared" si="404"/>
        <v>0.40018481848184811</v>
      </c>
      <c r="AY182" s="6">
        <v>3.03</v>
      </c>
      <c r="AZ182" s="5"/>
      <c r="BA182" s="42">
        <f t="shared" si="405"/>
        <v>0</v>
      </c>
      <c r="BB182" s="42">
        <f t="shared" si="406"/>
        <v>0</v>
      </c>
    </row>
    <row r="183" spans="1:54" ht="30" x14ac:dyDescent="0.25">
      <c r="A183" s="31">
        <v>184</v>
      </c>
      <c r="B183" s="32"/>
      <c r="C183" s="32"/>
      <c r="D183" s="32"/>
      <c r="E183" s="29" t="s">
        <v>54</v>
      </c>
      <c r="F183" s="29" t="s">
        <v>55</v>
      </c>
      <c r="G183" s="29" t="s">
        <v>298</v>
      </c>
      <c r="H183" s="30" t="s">
        <v>57</v>
      </c>
      <c r="I183" s="32" t="s">
        <v>299</v>
      </c>
      <c r="J183" s="29" t="s">
        <v>300</v>
      </c>
      <c r="K183" s="31" t="s">
        <v>301</v>
      </c>
      <c r="L183" s="32" t="s">
        <v>61</v>
      </c>
      <c r="M183" s="32" t="s">
        <v>302</v>
      </c>
      <c r="N183" s="29" t="s">
        <v>90</v>
      </c>
      <c r="O183" s="32"/>
      <c r="P183" s="33" t="s">
        <v>313</v>
      </c>
      <c r="Q183" s="32"/>
      <c r="R183" s="32"/>
      <c r="S183" s="29" t="s">
        <v>304</v>
      </c>
      <c r="T183" s="34">
        <v>0.94</v>
      </c>
      <c r="U183" s="35">
        <v>0.97</v>
      </c>
      <c r="V183" s="29" t="s">
        <v>66</v>
      </c>
      <c r="W183" s="48">
        <v>25</v>
      </c>
      <c r="X183" s="48">
        <v>16</v>
      </c>
      <c r="Y183" s="48">
        <v>24</v>
      </c>
      <c r="Z183" s="53">
        <v>1.99</v>
      </c>
      <c r="AA183" s="5">
        <v>8</v>
      </c>
      <c r="AB183" s="50">
        <f t="shared" si="395"/>
        <v>9.5999999999999992E-3</v>
      </c>
      <c r="AC183" s="37">
        <v>56</v>
      </c>
      <c r="AD183" s="40">
        <f t="shared" si="396"/>
        <v>46666.666666666672</v>
      </c>
      <c r="AE183" s="41">
        <v>3500</v>
      </c>
      <c r="AF183" s="51">
        <f t="shared" si="397"/>
        <v>7.4999999999999997E-2</v>
      </c>
      <c r="AG183" s="32" t="s">
        <v>305</v>
      </c>
      <c r="AH183" s="43">
        <v>0.41399999999999998</v>
      </c>
      <c r="AI183" s="42">
        <f t="shared" si="398"/>
        <v>0.40157999999999999</v>
      </c>
      <c r="AJ183" s="42">
        <f t="shared" si="399"/>
        <v>1.44658</v>
      </c>
      <c r="AK183" s="44">
        <v>0</v>
      </c>
      <c r="AL183" s="51">
        <f t="shared" si="293"/>
        <v>0</v>
      </c>
      <c r="AM183" s="44">
        <v>0</v>
      </c>
      <c r="AN183" s="51">
        <f t="shared" si="294"/>
        <v>0</v>
      </c>
      <c r="AO183" s="44">
        <v>5.5E-2</v>
      </c>
      <c r="AP183" s="42">
        <f t="shared" si="400"/>
        <v>0.14244999999999999</v>
      </c>
      <c r="AQ183" s="44">
        <v>0</v>
      </c>
      <c r="AR183" s="42">
        <f t="shared" si="401"/>
        <v>0</v>
      </c>
      <c r="AS183" s="45">
        <v>0</v>
      </c>
      <c r="AT183" s="44">
        <v>0</v>
      </c>
      <c r="AU183" s="42">
        <f t="shared" si="402"/>
        <v>0</v>
      </c>
      <c r="AV183" s="42">
        <f t="shared" si="403"/>
        <v>0.14244999999999999</v>
      </c>
      <c r="AW183" s="51">
        <f t="shared" si="295"/>
        <v>1.5890299999999999</v>
      </c>
      <c r="AX183" s="52">
        <f t="shared" si="404"/>
        <v>0.38647490347490349</v>
      </c>
      <c r="AY183" s="6">
        <v>2.59</v>
      </c>
      <c r="AZ183" s="5"/>
      <c r="BA183" s="42">
        <f t="shared" si="405"/>
        <v>0</v>
      </c>
      <c r="BB183" s="42">
        <f t="shared" si="406"/>
        <v>0</v>
      </c>
    </row>
    <row r="184" spans="1:54" ht="30" x14ac:dyDescent="0.25">
      <c r="A184" s="31">
        <v>185</v>
      </c>
      <c r="B184" s="32"/>
      <c r="C184" s="32"/>
      <c r="D184" s="32"/>
      <c r="E184" s="29" t="s">
        <v>54</v>
      </c>
      <c r="F184" s="29" t="s">
        <v>55</v>
      </c>
      <c r="G184" s="29" t="s">
        <v>298</v>
      </c>
      <c r="H184" s="30" t="s">
        <v>169</v>
      </c>
      <c r="I184" s="32" t="s">
        <v>299</v>
      </c>
      <c r="J184" s="29" t="s">
        <v>300</v>
      </c>
      <c r="K184" s="31" t="s">
        <v>301</v>
      </c>
      <c r="L184" s="32" t="s">
        <v>61</v>
      </c>
      <c r="M184" s="32" t="s">
        <v>306</v>
      </c>
      <c r="N184" s="29" t="s">
        <v>90</v>
      </c>
      <c r="O184" s="32"/>
      <c r="P184" s="33" t="s">
        <v>314</v>
      </c>
      <c r="Q184" s="32"/>
      <c r="S184" s="29" t="s">
        <v>304</v>
      </c>
      <c r="T184" s="34">
        <v>1.08</v>
      </c>
      <c r="U184" s="35">
        <v>1.1100000000000001</v>
      </c>
      <c r="V184" s="29" t="s">
        <v>66</v>
      </c>
      <c r="W184" s="48">
        <v>25</v>
      </c>
      <c r="X184" s="48">
        <v>16</v>
      </c>
      <c r="Y184" s="48">
        <v>26</v>
      </c>
      <c r="Z184" s="53">
        <v>2.41</v>
      </c>
      <c r="AA184" s="5">
        <v>8</v>
      </c>
      <c r="AB184" s="50">
        <f t="shared" si="395"/>
        <v>1.04E-2</v>
      </c>
      <c r="AC184" s="37">
        <v>56</v>
      </c>
      <c r="AD184" s="40">
        <f t="shared" si="396"/>
        <v>43076.923076923078</v>
      </c>
      <c r="AE184" s="41">
        <v>3500</v>
      </c>
      <c r="AF184" s="51">
        <f t="shared" si="397"/>
        <v>8.1250000000000003E-2</v>
      </c>
      <c r="AG184" s="32" t="s">
        <v>305</v>
      </c>
      <c r="AH184" s="43">
        <v>0.41399999999999998</v>
      </c>
      <c r="AI184" s="42">
        <f t="shared" si="398"/>
        <v>0.45954</v>
      </c>
      <c r="AJ184" s="42">
        <f t="shared" si="399"/>
        <v>1.6507900000000002</v>
      </c>
      <c r="AK184" s="44">
        <v>0</v>
      </c>
      <c r="AL184" s="51">
        <f t="shared" si="293"/>
        <v>0</v>
      </c>
      <c r="AM184" s="44">
        <v>0</v>
      </c>
      <c r="AN184" s="51">
        <f t="shared" si="294"/>
        <v>0</v>
      </c>
      <c r="AO184" s="44">
        <v>5.5E-2</v>
      </c>
      <c r="AP184" s="42">
        <f t="shared" si="400"/>
        <v>0.16664999999999999</v>
      </c>
      <c r="AQ184" s="44">
        <v>0</v>
      </c>
      <c r="AR184" s="42">
        <f t="shared" si="401"/>
        <v>0</v>
      </c>
      <c r="AS184" s="45">
        <v>0</v>
      </c>
      <c r="AT184" s="44">
        <v>0</v>
      </c>
      <c r="AU184" s="42">
        <f t="shared" si="402"/>
        <v>0</v>
      </c>
      <c r="AV184" s="42">
        <f t="shared" si="403"/>
        <v>0.16664999999999999</v>
      </c>
      <c r="AW184" s="51">
        <f t="shared" si="295"/>
        <v>1.8174400000000002</v>
      </c>
      <c r="AX184" s="52">
        <f t="shared" si="404"/>
        <v>0.40018481848184811</v>
      </c>
      <c r="AY184" s="6">
        <v>3.03</v>
      </c>
      <c r="AZ184" s="5"/>
      <c r="BA184" s="42">
        <f t="shared" si="405"/>
        <v>0</v>
      </c>
      <c r="BB184" s="42">
        <f t="shared" si="406"/>
        <v>0</v>
      </c>
    </row>
    <row r="185" spans="1:54" ht="30" x14ac:dyDescent="0.25">
      <c r="A185" s="31">
        <v>186</v>
      </c>
      <c r="B185" s="32"/>
      <c r="C185" s="32"/>
      <c r="D185" s="32"/>
      <c r="E185" s="29" t="s">
        <v>54</v>
      </c>
      <c r="F185" s="29" t="s">
        <v>55</v>
      </c>
      <c r="G185" s="29" t="s">
        <v>298</v>
      </c>
      <c r="H185" s="30" t="s">
        <v>57</v>
      </c>
      <c r="I185" s="32" t="s">
        <v>299</v>
      </c>
      <c r="J185" s="29" t="s">
        <v>300</v>
      </c>
      <c r="K185" s="31" t="s">
        <v>301</v>
      </c>
      <c r="L185" s="32" t="s">
        <v>61</v>
      </c>
      <c r="M185" s="32" t="s">
        <v>302</v>
      </c>
      <c r="N185" s="29" t="s">
        <v>98</v>
      </c>
      <c r="O185" s="32"/>
      <c r="P185" s="33" t="s">
        <v>315</v>
      </c>
      <c r="Q185" s="32"/>
      <c r="R185" s="32"/>
      <c r="S185" s="29" t="s">
        <v>304</v>
      </c>
      <c r="T185" s="34">
        <v>0.94</v>
      </c>
      <c r="U185" s="35">
        <v>0.97</v>
      </c>
      <c r="V185" s="29" t="s">
        <v>66</v>
      </c>
      <c r="W185" s="48">
        <v>25</v>
      </c>
      <c r="X185" s="48">
        <v>16</v>
      </c>
      <c r="Y185" s="48">
        <v>24</v>
      </c>
      <c r="Z185" s="53">
        <v>1.99</v>
      </c>
      <c r="AA185" s="5">
        <v>8</v>
      </c>
      <c r="AB185" s="50">
        <f t="shared" si="395"/>
        <v>9.5999999999999992E-3</v>
      </c>
      <c r="AC185" s="37">
        <v>56</v>
      </c>
      <c r="AD185" s="40">
        <f t="shared" si="396"/>
        <v>46666.666666666672</v>
      </c>
      <c r="AE185" s="41">
        <v>3500</v>
      </c>
      <c r="AF185" s="51">
        <f t="shared" si="397"/>
        <v>7.4999999999999997E-2</v>
      </c>
      <c r="AG185" s="32" t="s">
        <v>305</v>
      </c>
      <c r="AH185" s="43">
        <v>0.41399999999999998</v>
      </c>
      <c r="AI185" s="42">
        <f t="shared" si="398"/>
        <v>0.40157999999999999</v>
      </c>
      <c r="AJ185" s="42">
        <f t="shared" si="399"/>
        <v>1.44658</v>
      </c>
      <c r="AK185" s="44">
        <v>0</v>
      </c>
      <c r="AL185" s="51">
        <f t="shared" si="293"/>
        <v>0</v>
      </c>
      <c r="AM185" s="44">
        <v>0</v>
      </c>
      <c r="AN185" s="51">
        <f t="shared" si="294"/>
        <v>0</v>
      </c>
      <c r="AO185" s="44">
        <v>5.5E-2</v>
      </c>
      <c r="AP185" s="42">
        <f t="shared" si="400"/>
        <v>0.14244999999999999</v>
      </c>
      <c r="AQ185" s="44">
        <v>0</v>
      </c>
      <c r="AR185" s="42">
        <f t="shared" si="401"/>
        <v>0</v>
      </c>
      <c r="AS185" s="45">
        <v>0</v>
      </c>
      <c r="AT185" s="44">
        <v>0</v>
      </c>
      <c r="AU185" s="42">
        <f t="shared" si="402"/>
        <v>0</v>
      </c>
      <c r="AV185" s="42">
        <f t="shared" si="403"/>
        <v>0.14244999999999999</v>
      </c>
      <c r="AW185" s="51">
        <f t="shared" si="295"/>
        <v>1.5890299999999999</v>
      </c>
      <c r="AX185" s="52">
        <f t="shared" si="404"/>
        <v>0.38647490347490349</v>
      </c>
      <c r="AY185" s="6">
        <v>2.59</v>
      </c>
      <c r="AZ185" s="5"/>
      <c r="BA185" s="42">
        <f t="shared" si="405"/>
        <v>0</v>
      </c>
      <c r="BB185" s="42">
        <f t="shared" si="406"/>
        <v>0</v>
      </c>
    </row>
    <row r="186" spans="1:54" ht="30" x14ac:dyDescent="0.25">
      <c r="A186" s="31">
        <v>187</v>
      </c>
      <c r="B186" s="32"/>
      <c r="C186" s="32"/>
      <c r="D186" s="32"/>
      <c r="E186" s="29" t="s">
        <v>54</v>
      </c>
      <c r="F186" s="29" t="s">
        <v>55</v>
      </c>
      <c r="G186" s="29" t="s">
        <v>298</v>
      </c>
      <c r="H186" s="30" t="s">
        <v>57</v>
      </c>
      <c r="I186" s="32" t="s">
        <v>299</v>
      </c>
      <c r="J186" s="29" t="s">
        <v>300</v>
      </c>
      <c r="K186" s="31" t="s">
        <v>301</v>
      </c>
      <c r="L186" s="32" t="s">
        <v>61</v>
      </c>
      <c r="M186" s="32" t="s">
        <v>306</v>
      </c>
      <c r="N186" s="29" t="s">
        <v>98</v>
      </c>
      <c r="O186" s="32"/>
      <c r="P186" s="33" t="s">
        <v>316</v>
      </c>
      <c r="Q186" s="32"/>
      <c r="S186" s="29" t="s">
        <v>304</v>
      </c>
      <c r="T186" s="34">
        <v>1.08</v>
      </c>
      <c r="U186" s="35">
        <v>1.1100000000000001</v>
      </c>
      <c r="V186" s="29" t="s">
        <v>66</v>
      </c>
      <c r="W186" s="48">
        <v>25</v>
      </c>
      <c r="X186" s="48">
        <v>16</v>
      </c>
      <c r="Y186" s="48">
        <v>26</v>
      </c>
      <c r="Z186" s="53">
        <v>2.41</v>
      </c>
      <c r="AA186" s="5">
        <v>8</v>
      </c>
      <c r="AB186" s="50">
        <f t="shared" si="395"/>
        <v>1.04E-2</v>
      </c>
      <c r="AC186" s="37">
        <v>56</v>
      </c>
      <c r="AD186" s="40">
        <f t="shared" si="396"/>
        <v>43076.923076923078</v>
      </c>
      <c r="AE186" s="41">
        <v>3500</v>
      </c>
      <c r="AF186" s="51">
        <f t="shared" si="397"/>
        <v>8.1250000000000003E-2</v>
      </c>
      <c r="AG186" s="32" t="s">
        <v>305</v>
      </c>
      <c r="AH186" s="43">
        <v>0.41399999999999998</v>
      </c>
      <c r="AI186" s="42">
        <f t="shared" si="398"/>
        <v>0.45954</v>
      </c>
      <c r="AJ186" s="42">
        <f t="shared" si="399"/>
        <v>1.6507900000000002</v>
      </c>
      <c r="AK186" s="44">
        <v>0</v>
      </c>
      <c r="AL186" s="51">
        <f t="shared" si="293"/>
        <v>0</v>
      </c>
      <c r="AM186" s="44">
        <v>0</v>
      </c>
      <c r="AN186" s="51">
        <f t="shared" si="294"/>
        <v>0</v>
      </c>
      <c r="AO186" s="44">
        <v>5.5E-2</v>
      </c>
      <c r="AP186" s="42">
        <f t="shared" si="400"/>
        <v>0.16664999999999999</v>
      </c>
      <c r="AQ186" s="44">
        <v>0</v>
      </c>
      <c r="AR186" s="42">
        <f t="shared" si="401"/>
        <v>0</v>
      </c>
      <c r="AS186" s="45">
        <v>0</v>
      </c>
      <c r="AT186" s="44">
        <v>0</v>
      </c>
      <c r="AU186" s="42">
        <f t="shared" si="402"/>
        <v>0</v>
      </c>
      <c r="AV186" s="42">
        <f t="shared" si="403"/>
        <v>0.16664999999999999</v>
      </c>
      <c r="AW186" s="51">
        <f t="shared" si="295"/>
        <v>1.8174400000000002</v>
      </c>
      <c r="AX186" s="52">
        <f t="shared" si="404"/>
        <v>0.40018481848184811</v>
      </c>
      <c r="AY186" s="6">
        <v>3.03</v>
      </c>
      <c r="AZ186" s="5"/>
      <c r="BA186" s="42">
        <f t="shared" si="405"/>
        <v>0</v>
      </c>
      <c r="BB186" s="42">
        <f t="shared" si="406"/>
        <v>0</v>
      </c>
    </row>
    <row r="187" spans="1:54" ht="30" x14ac:dyDescent="0.25">
      <c r="A187" s="31">
        <v>188</v>
      </c>
      <c r="B187" s="32"/>
      <c r="C187" s="32"/>
      <c r="D187" s="32"/>
      <c r="E187" s="29" t="s">
        <v>54</v>
      </c>
      <c r="F187" s="29" t="s">
        <v>55</v>
      </c>
      <c r="G187" s="29" t="s">
        <v>298</v>
      </c>
      <c r="H187" s="30" t="s">
        <v>57</v>
      </c>
      <c r="I187" s="32" t="s">
        <v>299</v>
      </c>
      <c r="J187" s="29" t="s">
        <v>300</v>
      </c>
      <c r="K187" s="31" t="s">
        <v>301</v>
      </c>
      <c r="L187" s="32" t="s">
        <v>61</v>
      </c>
      <c r="M187" s="32" t="s">
        <v>302</v>
      </c>
      <c r="N187" s="29" t="s">
        <v>104</v>
      </c>
      <c r="O187" s="32"/>
      <c r="P187" s="33" t="s">
        <v>317</v>
      </c>
      <c r="Q187" s="32"/>
      <c r="R187" s="32"/>
      <c r="S187" s="29" t="s">
        <v>304</v>
      </c>
      <c r="T187" s="34">
        <v>0.94</v>
      </c>
      <c r="U187" s="35">
        <v>0.97</v>
      </c>
      <c r="V187" s="29" t="s">
        <v>66</v>
      </c>
      <c r="W187" s="48">
        <v>25</v>
      </c>
      <c r="X187" s="48">
        <v>16</v>
      </c>
      <c r="Y187" s="48">
        <v>24</v>
      </c>
      <c r="Z187" s="53">
        <v>1.99</v>
      </c>
      <c r="AA187" s="5">
        <v>8</v>
      </c>
      <c r="AB187" s="50">
        <f t="shared" si="395"/>
        <v>9.5999999999999992E-3</v>
      </c>
      <c r="AC187" s="37">
        <v>56</v>
      </c>
      <c r="AD187" s="40">
        <f t="shared" si="396"/>
        <v>46666.666666666672</v>
      </c>
      <c r="AE187" s="41">
        <v>3500</v>
      </c>
      <c r="AF187" s="51">
        <f t="shared" si="397"/>
        <v>7.4999999999999997E-2</v>
      </c>
      <c r="AG187" s="32" t="s">
        <v>305</v>
      </c>
      <c r="AH187" s="43">
        <v>0.41399999999999998</v>
      </c>
      <c r="AI187" s="42">
        <f t="shared" si="398"/>
        <v>0.40157999999999999</v>
      </c>
      <c r="AJ187" s="42">
        <f t="shared" si="399"/>
        <v>1.44658</v>
      </c>
      <c r="AK187" s="44">
        <v>0</v>
      </c>
      <c r="AL187" s="51">
        <f t="shared" si="293"/>
        <v>0</v>
      </c>
      <c r="AM187" s="44">
        <v>0</v>
      </c>
      <c r="AN187" s="51">
        <f t="shared" si="294"/>
        <v>0</v>
      </c>
      <c r="AO187" s="44">
        <v>5.5E-2</v>
      </c>
      <c r="AP187" s="42">
        <f t="shared" si="400"/>
        <v>0.14244999999999999</v>
      </c>
      <c r="AQ187" s="44">
        <v>0</v>
      </c>
      <c r="AR187" s="42">
        <f t="shared" si="401"/>
        <v>0</v>
      </c>
      <c r="AS187" s="45">
        <v>0</v>
      </c>
      <c r="AT187" s="44">
        <v>0</v>
      </c>
      <c r="AU187" s="42">
        <f t="shared" si="402"/>
        <v>0</v>
      </c>
      <c r="AV187" s="42">
        <f t="shared" si="403"/>
        <v>0.14244999999999999</v>
      </c>
      <c r="AW187" s="51">
        <f t="shared" si="295"/>
        <v>1.5890299999999999</v>
      </c>
      <c r="AX187" s="52">
        <f t="shared" si="404"/>
        <v>0.38647490347490349</v>
      </c>
      <c r="AY187" s="6">
        <v>2.59</v>
      </c>
      <c r="AZ187" s="5"/>
      <c r="BA187" s="42">
        <f t="shared" si="405"/>
        <v>0</v>
      </c>
      <c r="BB187" s="42">
        <f t="shared" si="406"/>
        <v>0</v>
      </c>
    </row>
    <row r="188" spans="1:54" ht="30" x14ac:dyDescent="0.25">
      <c r="A188" s="31">
        <v>189</v>
      </c>
      <c r="B188" s="32"/>
      <c r="C188" s="32"/>
      <c r="D188" s="32"/>
      <c r="E188" s="29" t="s">
        <v>54</v>
      </c>
      <c r="F188" s="29" t="s">
        <v>55</v>
      </c>
      <c r="G188" s="29" t="s">
        <v>298</v>
      </c>
      <c r="H188" s="30" t="s">
        <v>154</v>
      </c>
      <c r="I188" s="32" t="s">
        <v>299</v>
      </c>
      <c r="J188" s="29" t="s">
        <v>300</v>
      </c>
      <c r="K188" s="31" t="s">
        <v>301</v>
      </c>
      <c r="L188" s="32" t="s">
        <v>61</v>
      </c>
      <c r="M188" s="32" t="s">
        <v>306</v>
      </c>
      <c r="N188" s="29" t="s">
        <v>104</v>
      </c>
      <c r="O188" s="32"/>
      <c r="P188" s="33" t="s">
        <v>318</v>
      </c>
      <c r="Q188" s="32"/>
      <c r="S188" s="29" t="s">
        <v>304</v>
      </c>
      <c r="T188" s="34">
        <v>1.08</v>
      </c>
      <c r="U188" s="35">
        <v>1.1100000000000001</v>
      </c>
      <c r="V188" s="29" t="s">
        <v>66</v>
      </c>
      <c r="W188" s="48">
        <v>25</v>
      </c>
      <c r="X188" s="48">
        <v>16</v>
      </c>
      <c r="Y188" s="48">
        <v>26</v>
      </c>
      <c r="Z188" s="53">
        <v>2.41</v>
      </c>
      <c r="AA188" s="5">
        <v>8</v>
      </c>
      <c r="AB188" s="50">
        <f t="shared" si="395"/>
        <v>1.04E-2</v>
      </c>
      <c r="AC188" s="37">
        <v>56</v>
      </c>
      <c r="AD188" s="40">
        <f t="shared" si="396"/>
        <v>43076.923076923078</v>
      </c>
      <c r="AE188" s="41">
        <v>3500</v>
      </c>
      <c r="AF188" s="51">
        <f t="shared" si="397"/>
        <v>8.1250000000000003E-2</v>
      </c>
      <c r="AG188" s="32" t="s">
        <v>305</v>
      </c>
      <c r="AH188" s="43">
        <v>0.41399999999999998</v>
      </c>
      <c r="AI188" s="42">
        <f t="shared" si="398"/>
        <v>0.45954</v>
      </c>
      <c r="AJ188" s="42">
        <f t="shared" si="399"/>
        <v>1.6507900000000002</v>
      </c>
      <c r="AK188" s="44">
        <v>0</v>
      </c>
      <c r="AL188" s="51">
        <f t="shared" si="293"/>
        <v>0</v>
      </c>
      <c r="AM188" s="44">
        <v>0</v>
      </c>
      <c r="AN188" s="51">
        <f t="shared" si="294"/>
        <v>0</v>
      </c>
      <c r="AO188" s="44">
        <v>5.5E-2</v>
      </c>
      <c r="AP188" s="42">
        <f t="shared" si="400"/>
        <v>0.16664999999999999</v>
      </c>
      <c r="AQ188" s="44">
        <v>0</v>
      </c>
      <c r="AR188" s="42">
        <f t="shared" si="401"/>
        <v>0</v>
      </c>
      <c r="AS188" s="45">
        <v>0</v>
      </c>
      <c r="AT188" s="44">
        <v>0</v>
      </c>
      <c r="AU188" s="42">
        <f t="shared" si="402"/>
        <v>0</v>
      </c>
      <c r="AV188" s="42">
        <f t="shared" si="403"/>
        <v>0.16664999999999999</v>
      </c>
      <c r="AW188" s="51">
        <f t="shared" si="295"/>
        <v>1.8174400000000002</v>
      </c>
      <c r="AX188" s="52">
        <f t="shared" si="404"/>
        <v>0.40018481848184811</v>
      </c>
      <c r="AY188" s="6">
        <v>3.03</v>
      </c>
      <c r="AZ188" s="5"/>
      <c r="BA188" s="42">
        <f t="shared" si="405"/>
        <v>0</v>
      </c>
      <c r="BB188" s="42">
        <f t="shared" si="406"/>
        <v>0</v>
      </c>
    </row>
    <row r="189" spans="1:54" ht="30" x14ac:dyDescent="0.25">
      <c r="A189" s="31">
        <v>190</v>
      </c>
      <c r="B189" s="32"/>
      <c r="C189" s="32"/>
      <c r="D189" s="32"/>
      <c r="E189" s="29" t="s">
        <v>54</v>
      </c>
      <c r="F189" s="29" t="s">
        <v>55</v>
      </c>
      <c r="G189" s="29" t="s">
        <v>298</v>
      </c>
      <c r="H189" s="30" t="s">
        <v>57</v>
      </c>
      <c r="I189" s="32" t="s">
        <v>299</v>
      </c>
      <c r="J189" s="29" t="s">
        <v>300</v>
      </c>
      <c r="K189" s="31" t="s">
        <v>301</v>
      </c>
      <c r="L189" s="32" t="s">
        <v>61</v>
      </c>
      <c r="M189" s="32" t="s">
        <v>302</v>
      </c>
      <c r="N189" s="29" t="s">
        <v>111</v>
      </c>
      <c r="O189" s="32"/>
      <c r="P189" s="33" t="s">
        <v>319</v>
      </c>
      <c r="Q189" s="32"/>
      <c r="R189" s="32"/>
      <c r="S189" s="29" t="s">
        <v>304</v>
      </c>
      <c r="T189" s="34">
        <v>0.94</v>
      </c>
      <c r="U189" s="35">
        <v>0.97</v>
      </c>
      <c r="V189" s="29" t="s">
        <v>66</v>
      </c>
      <c r="W189" s="48">
        <v>25</v>
      </c>
      <c r="X189" s="48">
        <v>16</v>
      </c>
      <c r="Y189" s="48">
        <v>24</v>
      </c>
      <c r="Z189" s="53">
        <v>1.99</v>
      </c>
      <c r="AA189" s="5">
        <v>8</v>
      </c>
      <c r="AB189" s="50">
        <f t="shared" si="395"/>
        <v>9.5999999999999992E-3</v>
      </c>
      <c r="AC189" s="37">
        <v>56</v>
      </c>
      <c r="AD189" s="40">
        <f t="shared" si="396"/>
        <v>46666.666666666672</v>
      </c>
      <c r="AE189" s="41">
        <v>3500</v>
      </c>
      <c r="AF189" s="51">
        <f t="shared" si="397"/>
        <v>7.4999999999999997E-2</v>
      </c>
      <c r="AG189" s="32" t="s">
        <v>305</v>
      </c>
      <c r="AH189" s="43">
        <v>0.41399999999999998</v>
      </c>
      <c r="AI189" s="42">
        <f t="shared" si="398"/>
        <v>0.40157999999999999</v>
      </c>
      <c r="AJ189" s="42">
        <f t="shared" si="399"/>
        <v>1.44658</v>
      </c>
      <c r="AK189" s="44">
        <v>0</v>
      </c>
      <c r="AL189" s="51">
        <f t="shared" si="293"/>
        <v>0</v>
      </c>
      <c r="AM189" s="44">
        <v>0</v>
      </c>
      <c r="AN189" s="51">
        <f t="shared" si="294"/>
        <v>0</v>
      </c>
      <c r="AO189" s="44">
        <v>5.5E-2</v>
      </c>
      <c r="AP189" s="42">
        <f t="shared" si="400"/>
        <v>0.14244999999999999</v>
      </c>
      <c r="AQ189" s="44">
        <v>0</v>
      </c>
      <c r="AR189" s="42">
        <f t="shared" si="401"/>
        <v>0</v>
      </c>
      <c r="AS189" s="45">
        <v>0</v>
      </c>
      <c r="AT189" s="44">
        <v>0</v>
      </c>
      <c r="AU189" s="42">
        <f t="shared" si="402"/>
        <v>0</v>
      </c>
      <c r="AV189" s="42">
        <f t="shared" si="403"/>
        <v>0.14244999999999999</v>
      </c>
      <c r="AW189" s="51">
        <f t="shared" si="295"/>
        <v>1.5890299999999999</v>
      </c>
      <c r="AX189" s="52">
        <f t="shared" si="404"/>
        <v>0.38647490347490349</v>
      </c>
      <c r="AY189" s="6">
        <v>2.59</v>
      </c>
      <c r="AZ189" s="5"/>
      <c r="BA189" s="42">
        <f t="shared" si="405"/>
        <v>0</v>
      </c>
      <c r="BB189" s="42">
        <f t="shared" si="406"/>
        <v>0</v>
      </c>
    </row>
    <row r="190" spans="1:54" ht="30" x14ac:dyDescent="0.25">
      <c r="A190" s="31">
        <v>191</v>
      </c>
      <c r="B190" s="32"/>
      <c r="C190" s="32"/>
      <c r="D190" s="32"/>
      <c r="E190" s="29" t="s">
        <v>54</v>
      </c>
      <c r="F190" s="29" t="s">
        <v>55</v>
      </c>
      <c r="G190" s="29" t="s">
        <v>298</v>
      </c>
      <c r="H190" s="30" t="s">
        <v>57</v>
      </c>
      <c r="I190" s="32" t="s">
        <v>299</v>
      </c>
      <c r="J190" s="29" t="s">
        <v>300</v>
      </c>
      <c r="K190" s="31" t="s">
        <v>301</v>
      </c>
      <c r="L190" s="32" t="s">
        <v>61</v>
      </c>
      <c r="M190" s="32" t="s">
        <v>306</v>
      </c>
      <c r="N190" s="29" t="s">
        <v>111</v>
      </c>
      <c r="O190" s="32"/>
      <c r="P190" s="33" t="s">
        <v>320</v>
      </c>
      <c r="Q190" s="32"/>
      <c r="S190" s="29" t="s">
        <v>304</v>
      </c>
      <c r="T190" s="34">
        <v>1.08</v>
      </c>
      <c r="U190" s="35">
        <v>1.1100000000000001</v>
      </c>
      <c r="V190" s="29" t="s">
        <v>66</v>
      </c>
      <c r="W190" s="48">
        <v>25</v>
      </c>
      <c r="X190" s="48">
        <v>16</v>
      </c>
      <c r="Y190" s="48">
        <v>26</v>
      </c>
      <c r="Z190" s="53">
        <v>2.41</v>
      </c>
      <c r="AA190" s="5">
        <v>8</v>
      </c>
      <c r="AB190" s="50">
        <f t="shared" si="395"/>
        <v>1.04E-2</v>
      </c>
      <c r="AC190" s="37">
        <v>56</v>
      </c>
      <c r="AD190" s="40">
        <f t="shared" si="396"/>
        <v>43076.923076923078</v>
      </c>
      <c r="AE190" s="41">
        <v>3500</v>
      </c>
      <c r="AF190" s="51">
        <f t="shared" si="397"/>
        <v>8.1250000000000003E-2</v>
      </c>
      <c r="AG190" s="32" t="s">
        <v>305</v>
      </c>
      <c r="AH190" s="43">
        <v>0.41399999999999998</v>
      </c>
      <c r="AI190" s="42">
        <f t="shared" si="398"/>
        <v>0.45954</v>
      </c>
      <c r="AJ190" s="42">
        <f t="shared" si="399"/>
        <v>1.6507900000000002</v>
      </c>
      <c r="AK190" s="44">
        <v>0</v>
      </c>
      <c r="AL190" s="51">
        <f t="shared" si="293"/>
        <v>0</v>
      </c>
      <c r="AM190" s="44">
        <v>0</v>
      </c>
      <c r="AN190" s="51">
        <f t="shared" si="294"/>
        <v>0</v>
      </c>
      <c r="AO190" s="44">
        <v>5.5E-2</v>
      </c>
      <c r="AP190" s="42">
        <f t="shared" si="400"/>
        <v>0.16664999999999999</v>
      </c>
      <c r="AQ190" s="44">
        <v>0</v>
      </c>
      <c r="AR190" s="42">
        <f t="shared" si="401"/>
        <v>0</v>
      </c>
      <c r="AS190" s="45">
        <v>0</v>
      </c>
      <c r="AT190" s="44">
        <v>0</v>
      </c>
      <c r="AU190" s="42">
        <f t="shared" si="402"/>
        <v>0</v>
      </c>
      <c r="AV190" s="42">
        <f t="shared" si="403"/>
        <v>0.16664999999999999</v>
      </c>
      <c r="AW190" s="51">
        <f t="shared" si="295"/>
        <v>1.8174400000000002</v>
      </c>
      <c r="AX190" s="52">
        <f t="shared" si="404"/>
        <v>0.40018481848184811</v>
      </c>
      <c r="AY190" s="6">
        <v>3.03</v>
      </c>
      <c r="AZ190" s="5"/>
      <c r="BA190" s="42">
        <f t="shared" si="405"/>
        <v>0</v>
      </c>
      <c r="BB190" s="42">
        <f t="shared" si="406"/>
        <v>0</v>
      </c>
    </row>
    <row r="191" spans="1:54" ht="30" x14ac:dyDescent="0.25">
      <c r="A191" s="31">
        <v>192</v>
      </c>
      <c r="B191" s="32"/>
      <c r="C191" s="32"/>
      <c r="D191" s="32"/>
      <c r="E191" s="29" t="s">
        <v>54</v>
      </c>
      <c r="F191" s="29" t="s">
        <v>55</v>
      </c>
      <c r="G191" s="29" t="s">
        <v>298</v>
      </c>
      <c r="H191" s="30" t="s">
        <v>57</v>
      </c>
      <c r="I191" s="32" t="s">
        <v>299</v>
      </c>
      <c r="J191" s="29" t="s">
        <v>300</v>
      </c>
      <c r="K191" s="31" t="s">
        <v>301</v>
      </c>
      <c r="L191" s="32" t="s">
        <v>61</v>
      </c>
      <c r="M191" s="32" t="s">
        <v>302</v>
      </c>
      <c r="N191" s="29" t="s">
        <v>118</v>
      </c>
      <c r="O191" s="32"/>
      <c r="P191" s="33" t="s">
        <v>321</v>
      </c>
      <c r="Q191" s="32"/>
      <c r="R191" s="32"/>
      <c r="S191" s="29" t="s">
        <v>304</v>
      </c>
      <c r="T191" s="34">
        <v>0.94</v>
      </c>
      <c r="U191" s="35">
        <v>0.97</v>
      </c>
      <c r="V191" s="29" t="s">
        <v>66</v>
      </c>
      <c r="W191" s="48">
        <v>25</v>
      </c>
      <c r="X191" s="48">
        <v>16</v>
      </c>
      <c r="Y191" s="48">
        <v>24</v>
      </c>
      <c r="Z191" s="53">
        <v>1.99</v>
      </c>
      <c r="AA191" s="5">
        <v>8</v>
      </c>
      <c r="AB191" s="50">
        <f t="shared" si="395"/>
        <v>9.5999999999999992E-3</v>
      </c>
      <c r="AC191" s="37">
        <v>56</v>
      </c>
      <c r="AD191" s="40">
        <f t="shared" si="396"/>
        <v>46666.666666666672</v>
      </c>
      <c r="AE191" s="41">
        <v>3500</v>
      </c>
      <c r="AF191" s="51">
        <f t="shared" si="397"/>
        <v>7.4999999999999997E-2</v>
      </c>
      <c r="AG191" s="32" t="s">
        <v>305</v>
      </c>
      <c r="AH191" s="43">
        <v>0.41399999999999998</v>
      </c>
      <c r="AI191" s="42">
        <f t="shared" si="398"/>
        <v>0.40157999999999999</v>
      </c>
      <c r="AJ191" s="42">
        <f t="shared" si="399"/>
        <v>1.44658</v>
      </c>
      <c r="AK191" s="44">
        <v>0</v>
      </c>
      <c r="AL191" s="51">
        <f t="shared" si="293"/>
        <v>0</v>
      </c>
      <c r="AM191" s="44">
        <v>0</v>
      </c>
      <c r="AN191" s="51">
        <f t="shared" si="294"/>
        <v>0</v>
      </c>
      <c r="AO191" s="44">
        <v>5.5E-2</v>
      </c>
      <c r="AP191" s="42">
        <f t="shared" si="400"/>
        <v>0.14244999999999999</v>
      </c>
      <c r="AQ191" s="44">
        <v>0</v>
      </c>
      <c r="AR191" s="42">
        <f t="shared" si="401"/>
        <v>0</v>
      </c>
      <c r="AS191" s="45">
        <v>0</v>
      </c>
      <c r="AT191" s="44">
        <v>0</v>
      </c>
      <c r="AU191" s="42">
        <f t="shared" si="402"/>
        <v>0</v>
      </c>
      <c r="AV191" s="42">
        <f t="shared" si="403"/>
        <v>0.14244999999999999</v>
      </c>
      <c r="AW191" s="51">
        <f t="shared" si="295"/>
        <v>1.5890299999999999</v>
      </c>
      <c r="AX191" s="52">
        <f t="shared" si="404"/>
        <v>0.38647490347490349</v>
      </c>
      <c r="AY191" s="6">
        <v>2.59</v>
      </c>
      <c r="AZ191" s="5"/>
      <c r="BA191" s="42">
        <f t="shared" si="405"/>
        <v>0</v>
      </c>
      <c r="BB191" s="42">
        <f t="shared" si="406"/>
        <v>0</v>
      </c>
    </row>
    <row r="192" spans="1:54" ht="30" x14ac:dyDescent="0.25">
      <c r="A192" s="31">
        <v>193</v>
      </c>
      <c r="B192" s="32"/>
      <c r="C192" s="32"/>
      <c r="D192" s="32"/>
      <c r="E192" s="29" t="s">
        <v>54</v>
      </c>
      <c r="F192" s="29" t="s">
        <v>55</v>
      </c>
      <c r="G192" s="29" t="s">
        <v>298</v>
      </c>
      <c r="H192" s="30" t="s">
        <v>57</v>
      </c>
      <c r="I192" s="32" t="s">
        <v>299</v>
      </c>
      <c r="J192" s="29" t="s">
        <v>300</v>
      </c>
      <c r="K192" s="31" t="s">
        <v>301</v>
      </c>
      <c r="L192" s="32" t="s">
        <v>61</v>
      </c>
      <c r="M192" s="32" t="s">
        <v>306</v>
      </c>
      <c r="N192" s="29" t="s">
        <v>118</v>
      </c>
      <c r="O192" s="32"/>
      <c r="P192" s="33" t="s">
        <v>322</v>
      </c>
      <c r="Q192" s="32"/>
      <c r="S192" s="29" t="s">
        <v>304</v>
      </c>
      <c r="T192" s="34">
        <v>1.08</v>
      </c>
      <c r="U192" s="35">
        <v>1.1100000000000001</v>
      </c>
      <c r="V192" s="29" t="s">
        <v>66</v>
      </c>
      <c r="W192" s="48">
        <v>25</v>
      </c>
      <c r="X192" s="48">
        <v>16</v>
      </c>
      <c r="Y192" s="48">
        <v>26</v>
      </c>
      <c r="Z192" s="53">
        <v>2.41</v>
      </c>
      <c r="AA192" s="5">
        <v>8</v>
      </c>
      <c r="AB192" s="50">
        <f t="shared" si="395"/>
        <v>1.04E-2</v>
      </c>
      <c r="AC192" s="37">
        <v>56</v>
      </c>
      <c r="AD192" s="40">
        <f t="shared" si="396"/>
        <v>43076.923076923078</v>
      </c>
      <c r="AE192" s="41">
        <v>3500</v>
      </c>
      <c r="AF192" s="51">
        <f t="shared" si="397"/>
        <v>8.1250000000000003E-2</v>
      </c>
      <c r="AG192" s="32" t="s">
        <v>305</v>
      </c>
      <c r="AH192" s="43">
        <v>0.41399999999999998</v>
      </c>
      <c r="AI192" s="42">
        <f t="shared" si="398"/>
        <v>0.45954</v>
      </c>
      <c r="AJ192" s="42">
        <f t="shared" si="399"/>
        <v>1.6507900000000002</v>
      </c>
      <c r="AK192" s="44">
        <v>0</v>
      </c>
      <c r="AL192" s="51">
        <f t="shared" si="293"/>
        <v>0</v>
      </c>
      <c r="AM192" s="44">
        <v>0</v>
      </c>
      <c r="AN192" s="51">
        <f t="shared" si="294"/>
        <v>0</v>
      </c>
      <c r="AO192" s="44">
        <v>5.5E-2</v>
      </c>
      <c r="AP192" s="42">
        <f t="shared" si="400"/>
        <v>0.16664999999999999</v>
      </c>
      <c r="AQ192" s="44">
        <v>0</v>
      </c>
      <c r="AR192" s="42">
        <f t="shared" si="401"/>
        <v>0</v>
      </c>
      <c r="AS192" s="45">
        <v>0</v>
      </c>
      <c r="AT192" s="44">
        <v>0</v>
      </c>
      <c r="AU192" s="42">
        <f t="shared" si="402"/>
        <v>0</v>
      </c>
      <c r="AV192" s="42">
        <f t="shared" si="403"/>
        <v>0.16664999999999999</v>
      </c>
      <c r="AW192" s="51">
        <f t="shared" si="295"/>
        <v>1.8174400000000002</v>
      </c>
      <c r="AX192" s="52">
        <f t="shared" si="404"/>
        <v>0.40018481848184811</v>
      </c>
      <c r="AY192" s="6">
        <v>3.03</v>
      </c>
      <c r="AZ192" s="5"/>
      <c r="BA192" s="42">
        <f t="shared" si="405"/>
        <v>0</v>
      </c>
      <c r="BB192" s="42">
        <f t="shared" si="406"/>
        <v>0</v>
      </c>
    </row>
    <row r="193" spans="1:54" ht="30" x14ac:dyDescent="0.25">
      <c r="A193" s="31">
        <v>194</v>
      </c>
      <c r="B193" s="32"/>
      <c r="C193" s="32"/>
      <c r="D193" s="32"/>
      <c r="E193" s="29" t="s">
        <v>54</v>
      </c>
      <c r="F193" s="29" t="s">
        <v>55</v>
      </c>
      <c r="G193" s="29" t="s">
        <v>298</v>
      </c>
      <c r="H193" s="30" t="s">
        <v>57</v>
      </c>
      <c r="I193" s="32" t="s">
        <v>299</v>
      </c>
      <c r="J193" s="29" t="s">
        <v>300</v>
      </c>
      <c r="K193" s="31" t="s">
        <v>301</v>
      </c>
      <c r="L193" s="32" t="s">
        <v>61</v>
      </c>
      <c r="M193" s="32" t="s">
        <v>302</v>
      </c>
      <c r="N193" s="29" t="s">
        <v>126</v>
      </c>
      <c r="O193" s="32"/>
      <c r="P193" s="33" t="s">
        <v>323</v>
      </c>
      <c r="Q193" s="32"/>
      <c r="R193" s="32"/>
      <c r="S193" s="29" t="s">
        <v>304</v>
      </c>
      <c r="T193" s="34">
        <v>0.94</v>
      </c>
      <c r="U193" s="35">
        <v>0.97</v>
      </c>
      <c r="V193" s="29" t="s">
        <v>66</v>
      </c>
      <c r="W193" s="48">
        <v>25</v>
      </c>
      <c r="X193" s="48">
        <v>16</v>
      </c>
      <c r="Y193" s="48">
        <v>24</v>
      </c>
      <c r="Z193" s="53">
        <v>1.99</v>
      </c>
      <c r="AA193" s="5">
        <v>8</v>
      </c>
      <c r="AB193" s="50">
        <f t="shared" si="395"/>
        <v>9.5999999999999992E-3</v>
      </c>
      <c r="AC193" s="37">
        <v>56</v>
      </c>
      <c r="AD193" s="40">
        <f t="shared" si="396"/>
        <v>46666.666666666672</v>
      </c>
      <c r="AE193" s="41">
        <v>3500</v>
      </c>
      <c r="AF193" s="51">
        <f t="shared" si="397"/>
        <v>7.4999999999999997E-2</v>
      </c>
      <c r="AG193" s="32" t="s">
        <v>305</v>
      </c>
      <c r="AH193" s="43">
        <v>0.41399999999999998</v>
      </c>
      <c r="AI193" s="42">
        <f t="shared" si="398"/>
        <v>0.40157999999999999</v>
      </c>
      <c r="AJ193" s="42">
        <f t="shared" si="399"/>
        <v>1.44658</v>
      </c>
      <c r="AK193" s="44">
        <v>0</v>
      </c>
      <c r="AL193" s="51">
        <f t="shared" si="293"/>
        <v>0</v>
      </c>
      <c r="AM193" s="44">
        <v>0</v>
      </c>
      <c r="AN193" s="51">
        <f t="shared" si="294"/>
        <v>0</v>
      </c>
      <c r="AO193" s="44">
        <v>5.5E-2</v>
      </c>
      <c r="AP193" s="42">
        <f t="shared" si="400"/>
        <v>0.14244999999999999</v>
      </c>
      <c r="AQ193" s="44">
        <v>0</v>
      </c>
      <c r="AR193" s="42">
        <f t="shared" si="401"/>
        <v>0</v>
      </c>
      <c r="AS193" s="45">
        <v>0</v>
      </c>
      <c r="AT193" s="44">
        <v>0</v>
      </c>
      <c r="AU193" s="42">
        <f t="shared" si="402"/>
        <v>0</v>
      </c>
      <c r="AV193" s="42">
        <f t="shared" si="403"/>
        <v>0.14244999999999999</v>
      </c>
      <c r="AW193" s="51">
        <f t="shared" si="295"/>
        <v>1.5890299999999999</v>
      </c>
      <c r="AX193" s="52">
        <f t="shared" si="404"/>
        <v>0.38647490347490349</v>
      </c>
      <c r="AY193" s="6">
        <v>2.59</v>
      </c>
      <c r="AZ193" s="5"/>
      <c r="BA193" s="42">
        <f t="shared" si="405"/>
        <v>0</v>
      </c>
      <c r="BB193" s="42">
        <f t="shared" si="406"/>
        <v>0</v>
      </c>
    </row>
    <row r="194" spans="1:54" ht="30" x14ac:dyDescent="0.25">
      <c r="A194" s="31">
        <v>195</v>
      </c>
      <c r="B194" s="32"/>
      <c r="C194" s="32"/>
      <c r="D194" s="32"/>
      <c r="E194" s="29" t="s">
        <v>54</v>
      </c>
      <c r="F194" s="29" t="s">
        <v>55</v>
      </c>
      <c r="G194" s="29" t="s">
        <v>298</v>
      </c>
      <c r="H194" s="30" t="s">
        <v>57</v>
      </c>
      <c r="I194" s="32" t="s">
        <v>299</v>
      </c>
      <c r="J194" s="29" t="s">
        <v>300</v>
      </c>
      <c r="K194" s="31" t="s">
        <v>301</v>
      </c>
      <c r="L194" s="32" t="s">
        <v>61</v>
      </c>
      <c r="M194" s="32" t="s">
        <v>306</v>
      </c>
      <c r="N194" s="29" t="s">
        <v>126</v>
      </c>
      <c r="O194" s="32"/>
      <c r="P194" s="33" t="s">
        <v>324</v>
      </c>
      <c r="Q194" s="32"/>
      <c r="S194" s="29" t="s">
        <v>304</v>
      </c>
      <c r="T194" s="34">
        <v>1.08</v>
      </c>
      <c r="U194" s="35">
        <v>1.1100000000000001</v>
      </c>
      <c r="V194" s="29" t="s">
        <v>66</v>
      </c>
      <c r="W194" s="48">
        <v>25</v>
      </c>
      <c r="X194" s="48">
        <v>16</v>
      </c>
      <c r="Y194" s="48">
        <v>26</v>
      </c>
      <c r="Z194" s="53">
        <v>2.41</v>
      </c>
      <c r="AA194" s="5">
        <v>8</v>
      </c>
      <c r="AB194" s="50">
        <f t="shared" si="395"/>
        <v>1.04E-2</v>
      </c>
      <c r="AC194" s="37">
        <v>56</v>
      </c>
      <c r="AD194" s="40">
        <f t="shared" si="396"/>
        <v>43076.923076923078</v>
      </c>
      <c r="AE194" s="41">
        <v>3500</v>
      </c>
      <c r="AF194" s="51">
        <f t="shared" si="397"/>
        <v>8.1250000000000003E-2</v>
      </c>
      <c r="AG194" s="32" t="s">
        <v>305</v>
      </c>
      <c r="AH194" s="43">
        <v>0.41399999999999998</v>
      </c>
      <c r="AI194" s="42">
        <f t="shared" si="398"/>
        <v>0.45954</v>
      </c>
      <c r="AJ194" s="42">
        <f t="shared" si="399"/>
        <v>1.6507900000000002</v>
      </c>
      <c r="AK194" s="44">
        <v>0</v>
      </c>
      <c r="AL194" s="51">
        <f t="shared" ref="AL194:AL246" si="407">IF(ISERROR(AY194*AK194),"",AY194*AK194)</f>
        <v>0</v>
      </c>
      <c r="AM194" s="44">
        <v>0</v>
      </c>
      <c r="AN194" s="51">
        <f t="shared" ref="AN194:AN246" si="408">IF(ISERROR(AY194*AM194),"",AY194*AM194)</f>
        <v>0</v>
      </c>
      <c r="AO194" s="44">
        <v>5.5E-2</v>
      </c>
      <c r="AP194" s="42">
        <f t="shared" si="400"/>
        <v>0.16664999999999999</v>
      </c>
      <c r="AQ194" s="44">
        <v>0</v>
      </c>
      <c r="AR194" s="42">
        <f t="shared" si="401"/>
        <v>0</v>
      </c>
      <c r="AS194" s="45">
        <v>0</v>
      </c>
      <c r="AT194" s="44">
        <v>0</v>
      </c>
      <c r="AU194" s="42">
        <f t="shared" si="402"/>
        <v>0</v>
      </c>
      <c r="AV194" s="42">
        <f t="shared" si="403"/>
        <v>0.16664999999999999</v>
      </c>
      <c r="AW194" s="51">
        <f t="shared" ref="AW194:AW246" si="409">IF(ISERROR(AJ194+AV194),"",AJ194+AV194)</f>
        <v>1.8174400000000002</v>
      </c>
      <c r="AX194" s="52">
        <f t="shared" si="404"/>
        <v>0.40018481848184811</v>
      </c>
      <c r="AY194" s="6">
        <v>3.03</v>
      </c>
      <c r="AZ194" s="5"/>
      <c r="BA194" s="42">
        <f t="shared" si="405"/>
        <v>0</v>
      </c>
      <c r="BB194" s="42">
        <f t="shared" si="406"/>
        <v>0</v>
      </c>
    </row>
    <row r="195" spans="1:54" ht="30" x14ac:dyDescent="0.25">
      <c r="A195" s="31">
        <v>196</v>
      </c>
      <c r="B195" s="32"/>
      <c r="C195" s="32"/>
      <c r="D195" s="32"/>
      <c r="E195" s="29" t="s">
        <v>54</v>
      </c>
      <c r="F195" s="29" t="s">
        <v>55</v>
      </c>
      <c r="G195" s="29" t="s">
        <v>298</v>
      </c>
      <c r="H195" s="30" t="s">
        <v>57</v>
      </c>
      <c r="I195" s="32" t="s">
        <v>299</v>
      </c>
      <c r="J195" s="29" t="s">
        <v>300</v>
      </c>
      <c r="K195" s="31" t="s">
        <v>301</v>
      </c>
      <c r="L195" s="32" t="s">
        <v>61</v>
      </c>
      <c r="M195" s="32" t="s">
        <v>302</v>
      </c>
      <c r="N195" s="29" t="s">
        <v>134</v>
      </c>
      <c r="O195" s="32"/>
      <c r="P195" s="33" t="s">
        <v>325</v>
      </c>
      <c r="Q195" s="32"/>
      <c r="R195" s="32"/>
      <c r="S195" s="29" t="s">
        <v>304</v>
      </c>
      <c r="T195" s="34">
        <v>0.94</v>
      </c>
      <c r="U195" s="35">
        <v>0.97</v>
      </c>
      <c r="V195" s="29" t="s">
        <v>66</v>
      </c>
      <c r="W195" s="48">
        <v>25</v>
      </c>
      <c r="X195" s="48">
        <v>16</v>
      </c>
      <c r="Y195" s="48">
        <v>24</v>
      </c>
      <c r="Z195" s="53">
        <v>1.99</v>
      </c>
      <c r="AA195" s="5">
        <v>8</v>
      </c>
      <c r="AB195" s="50">
        <f t="shared" si="395"/>
        <v>9.5999999999999992E-3</v>
      </c>
      <c r="AC195" s="37">
        <v>56</v>
      </c>
      <c r="AD195" s="40">
        <f t="shared" si="396"/>
        <v>46666.666666666672</v>
      </c>
      <c r="AE195" s="41">
        <v>3500</v>
      </c>
      <c r="AF195" s="51">
        <f t="shared" si="397"/>
        <v>7.4999999999999997E-2</v>
      </c>
      <c r="AG195" s="32" t="s">
        <v>305</v>
      </c>
      <c r="AH195" s="43">
        <v>0.41399999999999998</v>
      </c>
      <c r="AI195" s="42">
        <f t="shared" si="398"/>
        <v>0.40157999999999999</v>
      </c>
      <c r="AJ195" s="42">
        <f t="shared" si="399"/>
        <v>1.44658</v>
      </c>
      <c r="AK195" s="44">
        <v>0</v>
      </c>
      <c r="AL195" s="51">
        <f t="shared" si="407"/>
        <v>0</v>
      </c>
      <c r="AM195" s="44">
        <v>0</v>
      </c>
      <c r="AN195" s="51">
        <f t="shared" si="408"/>
        <v>0</v>
      </c>
      <c r="AO195" s="44">
        <v>5.5E-2</v>
      </c>
      <c r="AP195" s="42">
        <f t="shared" si="400"/>
        <v>0.14244999999999999</v>
      </c>
      <c r="AQ195" s="44">
        <v>0</v>
      </c>
      <c r="AR195" s="42">
        <f t="shared" si="401"/>
        <v>0</v>
      </c>
      <c r="AS195" s="45">
        <v>0</v>
      </c>
      <c r="AT195" s="44">
        <v>0</v>
      </c>
      <c r="AU195" s="42">
        <f t="shared" si="402"/>
        <v>0</v>
      </c>
      <c r="AV195" s="42">
        <f t="shared" si="403"/>
        <v>0.14244999999999999</v>
      </c>
      <c r="AW195" s="51">
        <f t="shared" si="409"/>
        <v>1.5890299999999999</v>
      </c>
      <c r="AX195" s="52">
        <f t="shared" si="404"/>
        <v>0.38647490347490349</v>
      </c>
      <c r="AY195" s="6">
        <v>2.59</v>
      </c>
      <c r="AZ195" s="5"/>
      <c r="BA195" s="42">
        <f t="shared" si="405"/>
        <v>0</v>
      </c>
      <c r="BB195" s="42">
        <f t="shared" si="406"/>
        <v>0</v>
      </c>
    </row>
    <row r="196" spans="1:54" ht="30" x14ac:dyDescent="0.25">
      <c r="A196" s="31">
        <v>197</v>
      </c>
      <c r="B196" s="32"/>
      <c r="C196" s="32"/>
      <c r="D196" s="32"/>
      <c r="E196" s="29" t="s">
        <v>54</v>
      </c>
      <c r="F196" s="29" t="s">
        <v>55</v>
      </c>
      <c r="G196" s="29" t="s">
        <v>298</v>
      </c>
      <c r="H196" s="30" t="s">
        <v>57</v>
      </c>
      <c r="I196" s="32" t="s">
        <v>299</v>
      </c>
      <c r="J196" s="29" t="s">
        <v>326</v>
      </c>
      <c r="K196" s="31" t="s">
        <v>301</v>
      </c>
      <c r="L196" s="32" t="s">
        <v>61</v>
      </c>
      <c r="M196" s="32" t="s">
        <v>306</v>
      </c>
      <c r="N196" s="29" t="s">
        <v>134</v>
      </c>
      <c r="O196" s="32"/>
      <c r="P196" s="33" t="s">
        <v>327</v>
      </c>
      <c r="Q196" s="32"/>
      <c r="S196" s="29" t="s">
        <v>304</v>
      </c>
      <c r="T196" s="34">
        <v>1.08</v>
      </c>
      <c r="U196" s="35">
        <v>1.1100000000000001</v>
      </c>
      <c r="V196" s="29" t="s">
        <v>66</v>
      </c>
      <c r="W196" s="48">
        <v>25</v>
      </c>
      <c r="X196" s="48">
        <v>16</v>
      </c>
      <c r="Y196" s="48">
        <v>26</v>
      </c>
      <c r="Z196" s="53">
        <v>2.41</v>
      </c>
      <c r="AA196" s="5">
        <v>8</v>
      </c>
      <c r="AB196" s="50">
        <f t="shared" si="395"/>
        <v>1.04E-2</v>
      </c>
      <c r="AC196" s="37">
        <v>56</v>
      </c>
      <c r="AD196" s="40">
        <f t="shared" si="396"/>
        <v>43076.923076923078</v>
      </c>
      <c r="AE196" s="41">
        <v>3500</v>
      </c>
      <c r="AF196" s="51">
        <f t="shared" si="397"/>
        <v>8.1250000000000003E-2</v>
      </c>
      <c r="AG196" s="32" t="s">
        <v>305</v>
      </c>
      <c r="AH196" s="43">
        <v>0.41399999999999998</v>
      </c>
      <c r="AI196" s="42">
        <f t="shared" si="398"/>
        <v>0.45954</v>
      </c>
      <c r="AJ196" s="42">
        <f t="shared" si="399"/>
        <v>1.6507900000000002</v>
      </c>
      <c r="AK196" s="44">
        <v>0</v>
      </c>
      <c r="AL196" s="51">
        <f t="shared" si="407"/>
        <v>0</v>
      </c>
      <c r="AM196" s="44">
        <v>0</v>
      </c>
      <c r="AN196" s="51">
        <f t="shared" si="408"/>
        <v>0</v>
      </c>
      <c r="AO196" s="44">
        <v>5.5E-2</v>
      </c>
      <c r="AP196" s="42">
        <f t="shared" si="400"/>
        <v>0.16664999999999999</v>
      </c>
      <c r="AQ196" s="44">
        <v>0</v>
      </c>
      <c r="AR196" s="42">
        <f t="shared" si="401"/>
        <v>0</v>
      </c>
      <c r="AS196" s="45">
        <v>0</v>
      </c>
      <c r="AT196" s="44">
        <v>0</v>
      </c>
      <c r="AU196" s="42">
        <f t="shared" si="402"/>
        <v>0</v>
      </c>
      <c r="AV196" s="42">
        <f t="shared" si="403"/>
        <v>0.16664999999999999</v>
      </c>
      <c r="AW196" s="51">
        <f t="shared" si="409"/>
        <v>1.8174400000000002</v>
      </c>
      <c r="AX196" s="52">
        <f t="shared" si="404"/>
        <v>0.40018481848184811</v>
      </c>
      <c r="AY196" s="6">
        <v>3.03</v>
      </c>
      <c r="AZ196" s="5"/>
      <c r="BA196" s="42">
        <f t="shared" si="405"/>
        <v>0</v>
      </c>
      <c r="BB196" s="42">
        <f t="shared" si="406"/>
        <v>0</v>
      </c>
    </row>
    <row r="197" spans="1:54" ht="30" x14ac:dyDescent="0.25">
      <c r="A197" s="31">
        <v>198</v>
      </c>
      <c r="B197" s="32"/>
      <c r="C197" s="32"/>
      <c r="D197" s="32"/>
      <c r="E197" s="29" t="s">
        <v>54</v>
      </c>
      <c r="F197" s="29" t="s">
        <v>55</v>
      </c>
      <c r="G197" s="29" t="s">
        <v>298</v>
      </c>
      <c r="H197" s="30" t="s">
        <v>57</v>
      </c>
      <c r="I197" s="32" t="s">
        <v>299</v>
      </c>
      <c r="J197" s="29" t="s">
        <v>300</v>
      </c>
      <c r="K197" s="31" t="s">
        <v>301</v>
      </c>
      <c r="L197" s="32" t="s">
        <v>61</v>
      </c>
      <c r="M197" s="32" t="s">
        <v>302</v>
      </c>
      <c r="N197" s="29" t="s">
        <v>140</v>
      </c>
      <c r="O197" s="32"/>
      <c r="P197" s="33" t="s">
        <v>328</v>
      </c>
      <c r="Q197" s="32"/>
      <c r="R197" s="32"/>
      <c r="S197" s="29" t="s">
        <v>304</v>
      </c>
      <c r="T197" s="34">
        <v>0.94</v>
      </c>
      <c r="U197" s="35">
        <v>0.97</v>
      </c>
      <c r="V197" s="29" t="s">
        <v>66</v>
      </c>
      <c r="W197" s="48">
        <v>25</v>
      </c>
      <c r="X197" s="48">
        <v>16</v>
      </c>
      <c r="Y197" s="48">
        <v>24</v>
      </c>
      <c r="Z197" s="53">
        <v>1.99</v>
      </c>
      <c r="AA197" s="5">
        <v>8</v>
      </c>
      <c r="AB197" s="50">
        <f t="shared" si="395"/>
        <v>9.5999999999999992E-3</v>
      </c>
      <c r="AC197" s="37">
        <v>56</v>
      </c>
      <c r="AD197" s="40">
        <f t="shared" si="396"/>
        <v>46666.666666666672</v>
      </c>
      <c r="AE197" s="41">
        <v>3500</v>
      </c>
      <c r="AF197" s="51">
        <f t="shared" si="397"/>
        <v>7.4999999999999997E-2</v>
      </c>
      <c r="AG197" s="32" t="s">
        <v>305</v>
      </c>
      <c r="AH197" s="43">
        <v>0.41399999999999998</v>
      </c>
      <c r="AI197" s="42">
        <f t="shared" si="398"/>
        <v>0.40157999999999999</v>
      </c>
      <c r="AJ197" s="42">
        <f t="shared" si="399"/>
        <v>1.44658</v>
      </c>
      <c r="AK197" s="44">
        <v>0</v>
      </c>
      <c r="AL197" s="51">
        <f t="shared" si="407"/>
        <v>0</v>
      </c>
      <c r="AM197" s="44">
        <v>0</v>
      </c>
      <c r="AN197" s="51">
        <f t="shared" si="408"/>
        <v>0</v>
      </c>
      <c r="AO197" s="44">
        <v>5.5E-2</v>
      </c>
      <c r="AP197" s="42">
        <f t="shared" si="400"/>
        <v>0.14244999999999999</v>
      </c>
      <c r="AQ197" s="44">
        <v>0</v>
      </c>
      <c r="AR197" s="42">
        <f t="shared" si="401"/>
        <v>0</v>
      </c>
      <c r="AS197" s="45">
        <v>0</v>
      </c>
      <c r="AT197" s="44">
        <v>0</v>
      </c>
      <c r="AU197" s="42">
        <f t="shared" si="402"/>
        <v>0</v>
      </c>
      <c r="AV197" s="42">
        <f t="shared" si="403"/>
        <v>0.14244999999999999</v>
      </c>
      <c r="AW197" s="51">
        <f t="shared" si="409"/>
        <v>1.5890299999999999</v>
      </c>
      <c r="AX197" s="52">
        <f t="shared" si="404"/>
        <v>0.38647490347490349</v>
      </c>
      <c r="AY197" s="6">
        <v>2.59</v>
      </c>
      <c r="AZ197" s="5"/>
      <c r="BA197" s="42">
        <f t="shared" si="405"/>
        <v>0</v>
      </c>
      <c r="BB197" s="42">
        <f t="shared" si="406"/>
        <v>0</v>
      </c>
    </row>
    <row r="198" spans="1:54" ht="30" x14ac:dyDescent="0.25">
      <c r="A198" s="31">
        <v>199</v>
      </c>
      <c r="B198" s="32"/>
      <c r="C198" s="32"/>
      <c r="D198" s="32"/>
      <c r="E198" s="29" t="s">
        <v>54</v>
      </c>
      <c r="F198" s="29" t="s">
        <v>55</v>
      </c>
      <c r="G198" s="29" t="s">
        <v>298</v>
      </c>
      <c r="H198" s="30" t="s">
        <v>57</v>
      </c>
      <c r="I198" s="32" t="s">
        <v>299</v>
      </c>
      <c r="J198" s="29" t="s">
        <v>300</v>
      </c>
      <c r="K198" s="31" t="s">
        <v>301</v>
      </c>
      <c r="L198" s="32" t="s">
        <v>61</v>
      </c>
      <c r="M198" s="32" t="s">
        <v>306</v>
      </c>
      <c r="N198" s="29" t="s">
        <v>140</v>
      </c>
      <c r="O198" s="32"/>
      <c r="P198" s="33" t="s">
        <v>329</v>
      </c>
      <c r="Q198" s="32"/>
      <c r="S198" s="29" t="s">
        <v>304</v>
      </c>
      <c r="T198" s="34">
        <v>1.08</v>
      </c>
      <c r="U198" s="35">
        <v>1.1100000000000001</v>
      </c>
      <c r="V198" s="29" t="s">
        <v>66</v>
      </c>
      <c r="W198" s="48">
        <v>25</v>
      </c>
      <c r="X198" s="48">
        <v>16</v>
      </c>
      <c r="Y198" s="48">
        <v>26</v>
      </c>
      <c r="Z198" s="53">
        <v>2.41</v>
      </c>
      <c r="AA198" s="5">
        <v>8</v>
      </c>
      <c r="AB198" s="50">
        <f t="shared" si="395"/>
        <v>1.04E-2</v>
      </c>
      <c r="AC198" s="37">
        <v>56</v>
      </c>
      <c r="AD198" s="40">
        <f t="shared" si="396"/>
        <v>43076.923076923078</v>
      </c>
      <c r="AE198" s="41">
        <v>3500</v>
      </c>
      <c r="AF198" s="51">
        <f t="shared" si="397"/>
        <v>8.1250000000000003E-2</v>
      </c>
      <c r="AG198" s="32" t="s">
        <v>305</v>
      </c>
      <c r="AH198" s="43">
        <v>0.41399999999999998</v>
      </c>
      <c r="AI198" s="42">
        <f t="shared" si="398"/>
        <v>0.45954</v>
      </c>
      <c r="AJ198" s="42">
        <f t="shared" si="399"/>
        <v>1.6507900000000002</v>
      </c>
      <c r="AK198" s="44">
        <v>0</v>
      </c>
      <c r="AL198" s="51">
        <f t="shared" si="407"/>
        <v>0</v>
      </c>
      <c r="AM198" s="44">
        <v>0</v>
      </c>
      <c r="AN198" s="51">
        <f t="shared" si="408"/>
        <v>0</v>
      </c>
      <c r="AO198" s="44">
        <v>5.5E-2</v>
      </c>
      <c r="AP198" s="42">
        <f t="shared" si="400"/>
        <v>0.16664999999999999</v>
      </c>
      <c r="AQ198" s="44">
        <v>0</v>
      </c>
      <c r="AR198" s="42">
        <f t="shared" si="401"/>
        <v>0</v>
      </c>
      <c r="AS198" s="45">
        <v>0</v>
      </c>
      <c r="AT198" s="44">
        <v>0</v>
      </c>
      <c r="AU198" s="42">
        <f t="shared" si="402"/>
        <v>0</v>
      </c>
      <c r="AV198" s="42">
        <f t="shared" si="403"/>
        <v>0.16664999999999999</v>
      </c>
      <c r="AW198" s="51">
        <f t="shared" si="409"/>
        <v>1.8174400000000002</v>
      </c>
      <c r="AX198" s="52">
        <f t="shared" si="404"/>
        <v>0.40018481848184811</v>
      </c>
      <c r="AY198" s="6">
        <v>3.03</v>
      </c>
      <c r="AZ198" s="5"/>
      <c r="BA198" s="42">
        <f t="shared" si="405"/>
        <v>0</v>
      </c>
      <c r="BB198" s="42">
        <f t="shared" si="406"/>
        <v>0</v>
      </c>
    </row>
    <row r="199" spans="1:54" ht="30" x14ac:dyDescent="0.25">
      <c r="A199" s="31">
        <v>200</v>
      </c>
      <c r="B199" s="32"/>
      <c r="C199" s="32"/>
      <c r="D199" s="32"/>
      <c r="E199" s="29" t="s">
        <v>54</v>
      </c>
      <c r="F199" s="29" t="s">
        <v>55</v>
      </c>
      <c r="G199" s="29" t="s">
        <v>298</v>
      </c>
      <c r="H199" s="30" t="s">
        <v>57</v>
      </c>
      <c r="I199" s="32" t="s">
        <v>299</v>
      </c>
      <c r="J199" s="29" t="s">
        <v>300</v>
      </c>
      <c r="K199" s="31" t="s">
        <v>301</v>
      </c>
      <c r="L199" s="32" t="s">
        <v>124</v>
      </c>
      <c r="M199" s="32" t="s">
        <v>302</v>
      </c>
      <c r="N199" s="29" t="s">
        <v>146</v>
      </c>
      <c r="O199" s="32"/>
      <c r="P199" s="33" t="s">
        <v>330</v>
      </c>
      <c r="Q199" s="32"/>
      <c r="R199" s="32"/>
      <c r="S199" s="29" t="s">
        <v>304</v>
      </c>
      <c r="T199" s="34">
        <v>0.94</v>
      </c>
      <c r="U199" s="35">
        <v>0.97</v>
      </c>
      <c r="V199" s="29" t="s">
        <v>66</v>
      </c>
      <c r="W199" s="48">
        <v>25</v>
      </c>
      <c r="X199" s="48">
        <v>16</v>
      </c>
      <c r="Y199" s="48">
        <v>24</v>
      </c>
      <c r="Z199" s="53">
        <v>1.99</v>
      </c>
      <c r="AA199" s="5">
        <v>8</v>
      </c>
      <c r="AB199" s="50">
        <f t="shared" si="395"/>
        <v>9.5999999999999992E-3</v>
      </c>
      <c r="AC199" s="37">
        <v>56</v>
      </c>
      <c r="AD199" s="40">
        <f t="shared" si="396"/>
        <v>46666.666666666672</v>
      </c>
      <c r="AE199" s="41">
        <v>3500</v>
      </c>
      <c r="AF199" s="51">
        <f t="shared" si="397"/>
        <v>7.4999999999999997E-2</v>
      </c>
      <c r="AG199" s="32" t="s">
        <v>305</v>
      </c>
      <c r="AH199" s="43">
        <v>0.41399999999999998</v>
      </c>
      <c r="AI199" s="42">
        <f t="shared" si="398"/>
        <v>0.40157999999999999</v>
      </c>
      <c r="AJ199" s="42">
        <f t="shared" si="399"/>
        <v>1.44658</v>
      </c>
      <c r="AK199" s="44">
        <v>0</v>
      </c>
      <c r="AL199" s="51">
        <f t="shared" si="407"/>
        <v>0</v>
      </c>
      <c r="AM199" s="44">
        <v>0</v>
      </c>
      <c r="AN199" s="51">
        <f t="shared" si="408"/>
        <v>0</v>
      </c>
      <c r="AO199" s="44">
        <v>5.5E-2</v>
      </c>
      <c r="AP199" s="42">
        <f t="shared" si="400"/>
        <v>0.14244999999999999</v>
      </c>
      <c r="AQ199" s="44">
        <v>0</v>
      </c>
      <c r="AR199" s="42">
        <f t="shared" si="401"/>
        <v>0</v>
      </c>
      <c r="AS199" s="45">
        <v>0</v>
      </c>
      <c r="AT199" s="44">
        <v>0</v>
      </c>
      <c r="AU199" s="42">
        <f t="shared" si="402"/>
        <v>0</v>
      </c>
      <c r="AV199" s="42">
        <f t="shared" si="403"/>
        <v>0.14244999999999999</v>
      </c>
      <c r="AW199" s="51">
        <f t="shared" si="409"/>
        <v>1.5890299999999999</v>
      </c>
      <c r="AX199" s="52">
        <f t="shared" si="404"/>
        <v>0.38647490347490349</v>
      </c>
      <c r="AY199" s="6">
        <v>2.59</v>
      </c>
      <c r="AZ199" s="5"/>
      <c r="BA199" s="42">
        <f t="shared" si="405"/>
        <v>0</v>
      </c>
      <c r="BB199" s="42">
        <f t="shared" si="406"/>
        <v>0</v>
      </c>
    </row>
    <row r="200" spans="1:54" ht="30" x14ac:dyDescent="0.25">
      <c r="A200" s="31">
        <v>201</v>
      </c>
      <c r="B200" s="32"/>
      <c r="C200" s="32"/>
      <c r="D200" s="32"/>
      <c r="E200" s="29" t="s">
        <v>54</v>
      </c>
      <c r="F200" s="29" t="s">
        <v>55</v>
      </c>
      <c r="G200" s="29" t="s">
        <v>298</v>
      </c>
      <c r="H200" s="30" t="s">
        <v>57</v>
      </c>
      <c r="I200" s="32" t="s">
        <v>299</v>
      </c>
      <c r="J200" s="29" t="s">
        <v>300</v>
      </c>
      <c r="K200" s="31" t="s">
        <v>301</v>
      </c>
      <c r="L200" s="32" t="s">
        <v>61</v>
      </c>
      <c r="M200" s="32" t="s">
        <v>306</v>
      </c>
      <c r="N200" s="29" t="s">
        <v>146</v>
      </c>
      <c r="O200" s="32"/>
      <c r="P200" s="33" t="s">
        <v>331</v>
      </c>
      <c r="Q200" s="32"/>
      <c r="S200" s="29" t="s">
        <v>304</v>
      </c>
      <c r="T200" s="34">
        <v>1.08</v>
      </c>
      <c r="U200" s="35">
        <v>1.1100000000000001</v>
      </c>
      <c r="V200" s="29" t="s">
        <v>66</v>
      </c>
      <c r="W200" s="48">
        <v>25</v>
      </c>
      <c r="X200" s="48">
        <v>16</v>
      </c>
      <c r="Y200" s="48">
        <v>26</v>
      </c>
      <c r="Z200" s="53">
        <v>2.41</v>
      </c>
      <c r="AA200" s="5">
        <v>8</v>
      </c>
      <c r="AB200" s="50">
        <f t="shared" si="395"/>
        <v>1.04E-2</v>
      </c>
      <c r="AC200" s="37">
        <v>56</v>
      </c>
      <c r="AD200" s="40">
        <f t="shared" si="396"/>
        <v>43076.923076923078</v>
      </c>
      <c r="AE200" s="41">
        <v>3500</v>
      </c>
      <c r="AF200" s="51">
        <f t="shared" si="397"/>
        <v>8.1250000000000003E-2</v>
      </c>
      <c r="AG200" s="32" t="s">
        <v>305</v>
      </c>
      <c r="AH200" s="43">
        <v>0.41399999999999998</v>
      </c>
      <c r="AI200" s="42">
        <f t="shared" si="398"/>
        <v>0.45954</v>
      </c>
      <c r="AJ200" s="42">
        <f t="shared" si="399"/>
        <v>1.6507900000000002</v>
      </c>
      <c r="AK200" s="44">
        <v>0</v>
      </c>
      <c r="AL200" s="51">
        <f t="shared" si="407"/>
        <v>0</v>
      </c>
      <c r="AM200" s="44">
        <v>0</v>
      </c>
      <c r="AN200" s="51">
        <f t="shared" si="408"/>
        <v>0</v>
      </c>
      <c r="AO200" s="44">
        <v>5.5E-2</v>
      </c>
      <c r="AP200" s="42">
        <f t="shared" si="400"/>
        <v>0.16664999999999999</v>
      </c>
      <c r="AQ200" s="44">
        <v>0</v>
      </c>
      <c r="AR200" s="42">
        <f t="shared" si="401"/>
        <v>0</v>
      </c>
      <c r="AS200" s="45">
        <v>0</v>
      </c>
      <c r="AT200" s="44">
        <v>0</v>
      </c>
      <c r="AU200" s="42">
        <f t="shared" si="402"/>
        <v>0</v>
      </c>
      <c r="AV200" s="42">
        <f t="shared" si="403"/>
        <v>0.16664999999999999</v>
      </c>
      <c r="AW200" s="51">
        <f t="shared" si="409"/>
        <v>1.8174400000000002</v>
      </c>
      <c r="AX200" s="52">
        <f t="shared" si="404"/>
        <v>0.40018481848184811</v>
      </c>
      <c r="AY200" s="6">
        <v>3.03</v>
      </c>
      <c r="AZ200" s="5"/>
      <c r="BA200" s="42">
        <f t="shared" si="405"/>
        <v>0</v>
      </c>
      <c r="BB200" s="42">
        <f t="shared" si="406"/>
        <v>0</v>
      </c>
    </row>
    <row r="201" spans="1:54" ht="30" x14ac:dyDescent="0.25">
      <c r="A201" s="31">
        <v>202</v>
      </c>
      <c r="B201" s="32"/>
      <c r="C201" s="32"/>
      <c r="D201" s="32"/>
      <c r="E201" s="29" t="s">
        <v>54</v>
      </c>
      <c r="F201" s="29" t="s">
        <v>55</v>
      </c>
      <c r="G201" s="29" t="s">
        <v>298</v>
      </c>
      <c r="H201" s="30" t="s">
        <v>57</v>
      </c>
      <c r="I201" s="32" t="s">
        <v>299</v>
      </c>
      <c r="J201" s="29" t="s">
        <v>300</v>
      </c>
      <c r="K201" s="31" t="s">
        <v>301</v>
      </c>
      <c r="L201" s="32" t="s">
        <v>61</v>
      </c>
      <c r="M201" s="32" t="s">
        <v>302</v>
      </c>
      <c r="N201" s="29" t="s">
        <v>152</v>
      </c>
      <c r="O201" s="32"/>
      <c r="P201" s="33" t="s">
        <v>332</v>
      </c>
      <c r="Q201" s="32"/>
      <c r="R201" s="32"/>
      <c r="S201" s="29" t="s">
        <v>304</v>
      </c>
      <c r="T201" s="34">
        <v>0.94</v>
      </c>
      <c r="U201" s="35">
        <v>0.97</v>
      </c>
      <c r="V201" s="29" t="s">
        <v>66</v>
      </c>
      <c r="W201" s="48">
        <v>25</v>
      </c>
      <c r="X201" s="48">
        <v>16</v>
      </c>
      <c r="Y201" s="48">
        <v>24</v>
      </c>
      <c r="Z201" s="53">
        <v>1.99</v>
      </c>
      <c r="AA201" s="5">
        <v>8</v>
      </c>
      <c r="AB201" s="50">
        <f t="shared" si="395"/>
        <v>9.5999999999999992E-3</v>
      </c>
      <c r="AC201" s="37">
        <v>56</v>
      </c>
      <c r="AD201" s="40">
        <f t="shared" si="396"/>
        <v>46666.666666666672</v>
      </c>
      <c r="AE201" s="41">
        <v>3500</v>
      </c>
      <c r="AF201" s="51">
        <f t="shared" si="397"/>
        <v>7.4999999999999997E-2</v>
      </c>
      <c r="AG201" s="32" t="s">
        <v>305</v>
      </c>
      <c r="AH201" s="43">
        <v>0.41399999999999998</v>
      </c>
      <c r="AI201" s="42">
        <f t="shared" si="398"/>
        <v>0.40157999999999999</v>
      </c>
      <c r="AJ201" s="42">
        <f t="shared" si="399"/>
        <v>1.44658</v>
      </c>
      <c r="AK201" s="44">
        <v>0</v>
      </c>
      <c r="AL201" s="51">
        <f t="shared" si="407"/>
        <v>0</v>
      </c>
      <c r="AM201" s="44">
        <v>0</v>
      </c>
      <c r="AN201" s="51">
        <f t="shared" si="408"/>
        <v>0</v>
      </c>
      <c r="AO201" s="44">
        <v>5.5E-2</v>
      </c>
      <c r="AP201" s="42">
        <f t="shared" si="400"/>
        <v>0.14244999999999999</v>
      </c>
      <c r="AQ201" s="44">
        <v>0</v>
      </c>
      <c r="AR201" s="42">
        <f t="shared" si="401"/>
        <v>0</v>
      </c>
      <c r="AS201" s="45">
        <v>0</v>
      </c>
      <c r="AT201" s="44">
        <v>0</v>
      </c>
      <c r="AU201" s="42">
        <f t="shared" si="402"/>
        <v>0</v>
      </c>
      <c r="AV201" s="42">
        <f t="shared" si="403"/>
        <v>0.14244999999999999</v>
      </c>
      <c r="AW201" s="51">
        <f t="shared" si="409"/>
        <v>1.5890299999999999</v>
      </c>
      <c r="AX201" s="52">
        <f t="shared" si="404"/>
        <v>0.38647490347490349</v>
      </c>
      <c r="AY201" s="6">
        <v>2.59</v>
      </c>
      <c r="AZ201" s="5"/>
      <c r="BA201" s="42">
        <f t="shared" si="405"/>
        <v>0</v>
      </c>
      <c r="BB201" s="42">
        <f t="shared" si="406"/>
        <v>0</v>
      </c>
    </row>
    <row r="202" spans="1:54" ht="30" x14ac:dyDescent="0.25">
      <c r="A202" s="31">
        <v>203</v>
      </c>
      <c r="B202" s="32"/>
      <c r="C202" s="32"/>
      <c r="D202" s="32"/>
      <c r="E202" s="29" t="s">
        <v>54</v>
      </c>
      <c r="F202" s="29" t="s">
        <v>55</v>
      </c>
      <c r="G202" s="29" t="s">
        <v>298</v>
      </c>
      <c r="H202" s="30" t="s">
        <v>57</v>
      </c>
      <c r="I202" s="32" t="s">
        <v>299</v>
      </c>
      <c r="J202" s="29" t="s">
        <v>300</v>
      </c>
      <c r="K202" s="31" t="s">
        <v>301</v>
      </c>
      <c r="L202" s="32" t="s">
        <v>61</v>
      </c>
      <c r="M202" s="32" t="s">
        <v>333</v>
      </c>
      <c r="N202" s="29" t="s">
        <v>152</v>
      </c>
      <c r="O202" s="32"/>
      <c r="P202" s="33" t="s">
        <v>334</v>
      </c>
      <c r="Q202" s="32"/>
      <c r="S202" s="29" t="s">
        <v>304</v>
      </c>
      <c r="T202" s="34">
        <v>1.08</v>
      </c>
      <c r="U202" s="35">
        <v>1.1100000000000001</v>
      </c>
      <c r="V202" s="29" t="s">
        <v>66</v>
      </c>
      <c r="W202" s="48">
        <v>25</v>
      </c>
      <c r="X202" s="48">
        <v>16</v>
      </c>
      <c r="Y202" s="48">
        <v>26</v>
      </c>
      <c r="Z202" s="53">
        <v>2.41</v>
      </c>
      <c r="AA202" s="5">
        <v>8</v>
      </c>
      <c r="AB202" s="50">
        <f t="shared" si="395"/>
        <v>1.04E-2</v>
      </c>
      <c r="AC202" s="37">
        <v>56</v>
      </c>
      <c r="AD202" s="40">
        <f t="shared" si="396"/>
        <v>43076.923076923078</v>
      </c>
      <c r="AE202" s="41">
        <v>3500</v>
      </c>
      <c r="AF202" s="51">
        <f t="shared" si="397"/>
        <v>8.1250000000000003E-2</v>
      </c>
      <c r="AG202" s="32" t="s">
        <v>305</v>
      </c>
      <c r="AH202" s="43">
        <v>0.41399999999999998</v>
      </c>
      <c r="AI202" s="42">
        <f t="shared" si="398"/>
        <v>0.45954</v>
      </c>
      <c r="AJ202" s="42">
        <f t="shared" si="399"/>
        <v>1.6507900000000002</v>
      </c>
      <c r="AK202" s="44">
        <v>0</v>
      </c>
      <c r="AL202" s="51">
        <f t="shared" si="407"/>
        <v>0</v>
      </c>
      <c r="AM202" s="44">
        <v>0</v>
      </c>
      <c r="AN202" s="51">
        <f t="shared" si="408"/>
        <v>0</v>
      </c>
      <c r="AO202" s="44">
        <v>5.5E-2</v>
      </c>
      <c r="AP202" s="42">
        <f t="shared" si="400"/>
        <v>0.16664999999999999</v>
      </c>
      <c r="AQ202" s="44">
        <v>0</v>
      </c>
      <c r="AR202" s="42">
        <f t="shared" si="401"/>
        <v>0</v>
      </c>
      <c r="AS202" s="45">
        <v>0</v>
      </c>
      <c r="AT202" s="44">
        <v>0</v>
      </c>
      <c r="AU202" s="42">
        <f t="shared" si="402"/>
        <v>0</v>
      </c>
      <c r="AV202" s="42">
        <f t="shared" si="403"/>
        <v>0.16664999999999999</v>
      </c>
      <c r="AW202" s="51">
        <f t="shared" si="409"/>
        <v>1.8174400000000002</v>
      </c>
      <c r="AX202" s="52">
        <f t="shared" si="404"/>
        <v>0.40018481848184811</v>
      </c>
      <c r="AY202" s="6">
        <v>3.03</v>
      </c>
      <c r="AZ202" s="5"/>
      <c r="BA202" s="42">
        <f t="shared" si="405"/>
        <v>0</v>
      </c>
      <c r="BB202" s="42">
        <f t="shared" si="406"/>
        <v>0</v>
      </c>
    </row>
    <row r="203" spans="1:54" ht="30" x14ac:dyDescent="0.25">
      <c r="A203" s="31">
        <v>204</v>
      </c>
      <c r="B203" s="32"/>
      <c r="C203" s="32"/>
      <c r="D203" s="32"/>
      <c r="E203" s="29" t="s">
        <v>54</v>
      </c>
      <c r="F203" s="29" t="s">
        <v>55</v>
      </c>
      <c r="G203" s="29" t="s">
        <v>298</v>
      </c>
      <c r="H203" s="30" t="s">
        <v>169</v>
      </c>
      <c r="I203" s="32" t="s">
        <v>299</v>
      </c>
      <c r="J203" s="29" t="s">
        <v>300</v>
      </c>
      <c r="K203" s="31" t="s">
        <v>301</v>
      </c>
      <c r="L203" s="32" t="s">
        <v>61</v>
      </c>
      <c r="M203" s="32" t="s">
        <v>302</v>
      </c>
      <c r="N203" s="29" t="s">
        <v>160</v>
      </c>
      <c r="O203" s="32"/>
      <c r="P203" s="33" t="s">
        <v>335</v>
      </c>
      <c r="Q203" s="32"/>
      <c r="R203" s="32"/>
      <c r="S203" s="29" t="s">
        <v>304</v>
      </c>
      <c r="T203" s="34">
        <v>0.94</v>
      </c>
      <c r="U203" s="35">
        <v>0.97</v>
      </c>
      <c r="V203" s="29" t="s">
        <v>66</v>
      </c>
      <c r="W203" s="48">
        <v>25</v>
      </c>
      <c r="X203" s="48">
        <v>16</v>
      </c>
      <c r="Y203" s="48">
        <v>24</v>
      </c>
      <c r="Z203" s="53">
        <v>1.99</v>
      </c>
      <c r="AA203" s="5">
        <v>8</v>
      </c>
      <c r="AB203" s="50">
        <f t="shared" si="395"/>
        <v>9.5999999999999992E-3</v>
      </c>
      <c r="AC203" s="37">
        <v>56</v>
      </c>
      <c r="AD203" s="40">
        <f t="shared" si="396"/>
        <v>46666.666666666672</v>
      </c>
      <c r="AE203" s="41">
        <v>3500</v>
      </c>
      <c r="AF203" s="51">
        <f t="shared" si="397"/>
        <v>7.4999999999999997E-2</v>
      </c>
      <c r="AG203" s="32" t="s">
        <v>305</v>
      </c>
      <c r="AH203" s="43">
        <v>0.41399999999999998</v>
      </c>
      <c r="AI203" s="42">
        <f t="shared" si="398"/>
        <v>0.40157999999999999</v>
      </c>
      <c r="AJ203" s="42">
        <f t="shared" si="399"/>
        <v>1.44658</v>
      </c>
      <c r="AK203" s="44">
        <v>0</v>
      </c>
      <c r="AL203" s="51">
        <f t="shared" si="407"/>
        <v>0</v>
      </c>
      <c r="AM203" s="44">
        <v>0</v>
      </c>
      <c r="AN203" s="51">
        <f t="shared" si="408"/>
        <v>0</v>
      </c>
      <c r="AO203" s="44">
        <v>5.5E-2</v>
      </c>
      <c r="AP203" s="42">
        <f t="shared" si="400"/>
        <v>0.14244999999999999</v>
      </c>
      <c r="AQ203" s="44">
        <v>0</v>
      </c>
      <c r="AR203" s="42">
        <f t="shared" si="401"/>
        <v>0</v>
      </c>
      <c r="AS203" s="45">
        <v>0</v>
      </c>
      <c r="AT203" s="44">
        <v>0</v>
      </c>
      <c r="AU203" s="42">
        <f t="shared" si="402"/>
        <v>0</v>
      </c>
      <c r="AV203" s="42">
        <f t="shared" si="403"/>
        <v>0.14244999999999999</v>
      </c>
      <c r="AW203" s="51">
        <f t="shared" si="409"/>
        <v>1.5890299999999999</v>
      </c>
      <c r="AX203" s="52">
        <f t="shared" si="404"/>
        <v>0.38647490347490349</v>
      </c>
      <c r="AY203" s="6">
        <v>2.59</v>
      </c>
      <c r="AZ203" s="5"/>
      <c r="BA203" s="42">
        <f t="shared" si="405"/>
        <v>0</v>
      </c>
      <c r="BB203" s="42">
        <f t="shared" si="406"/>
        <v>0</v>
      </c>
    </row>
    <row r="204" spans="1:54" ht="30" x14ac:dyDescent="0.25">
      <c r="A204" s="31">
        <v>205</v>
      </c>
      <c r="B204" s="32"/>
      <c r="C204" s="32"/>
      <c r="D204" s="32"/>
      <c r="E204" s="29" t="s">
        <v>54</v>
      </c>
      <c r="F204" s="29" t="s">
        <v>55</v>
      </c>
      <c r="G204" s="29" t="s">
        <v>298</v>
      </c>
      <c r="H204" s="30" t="s">
        <v>57</v>
      </c>
      <c r="I204" s="32" t="s">
        <v>299</v>
      </c>
      <c r="J204" s="29" t="s">
        <v>336</v>
      </c>
      <c r="K204" s="31" t="s">
        <v>301</v>
      </c>
      <c r="L204" s="32" t="s">
        <v>61</v>
      </c>
      <c r="M204" s="32" t="s">
        <v>306</v>
      </c>
      <c r="N204" s="29" t="s">
        <v>160</v>
      </c>
      <c r="O204" s="32"/>
      <c r="P204" s="33" t="s">
        <v>337</v>
      </c>
      <c r="Q204" s="32"/>
      <c r="S204" s="29" t="s">
        <v>304</v>
      </c>
      <c r="T204" s="34">
        <v>1.08</v>
      </c>
      <c r="U204" s="35">
        <v>1.1100000000000001</v>
      </c>
      <c r="V204" s="29" t="s">
        <v>66</v>
      </c>
      <c r="W204" s="48">
        <v>25</v>
      </c>
      <c r="X204" s="48">
        <v>16</v>
      </c>
      <c r="Y204" s="48">
        <v>26</v>
      </c>
      <c r="Z204" s="53">
        <v>2.41</v>
      </c>
      <c r="AA204" s="5">
        <v>8</v>
      </c>
      <c r="AB204" s="50">
        <f t="shared" si="395"/>
        <v>1.04E-2</v>
      </c>
      <c r="AC204" s="37">
        <v>56</v>
      </c>
      <c r="AD204" s="40">
        <f t="shared" si="396"/>
        <v>43076.923076923078</v>
      </c>
      <c r="AE204" s="41">
        <v>3500</v>
      </c>
      <c r="AF204" s="51">
        <f t="shared" si="397"/>
        <v>8.1250000000000003E-2</v>
      </c>
      <c r="AG204" s="32" t="s">
        <v>305</v>
      </c>
      <c r="AH204" s="43">
        <v>0.41399999999999998</v>
      </c>
      <c r="AI204" s="42">
        <f t="shared" si="398"/>
        <v>0.45954</v>
      </c>
      <c r="AJ204" s="42">
        <f t="shared" si="399"/>
        <v>1.6507900000000002</v>
      </c>
      <c r="AK204" s="44">
        <v>0</v>
      </c>
      <c r="AL204" s="51">
        <f t="shared" si="407"/>
        <v>0</v>
      </c>
      <c r="AM204" s="44">
        <v>0</v>
      </c>
      <c r="AN204" s="51">
        <f t="shared" si="408"/>
        <v>0</v>
      </c>
      <c r="AO204" s="44">
        <v>5.5E-2</v>
      </c>
      <c r="AP204" s="42">
        <f t="shared" si="400"/>
        <v>0.16664999999999999</v>
      </c>
      <c r="AQ204" s="44">
        <v>0</v>
      </c>
      <c r="AR204" s="42">
        <f t="shared" si="401"/>
        <v>0</v>
      </c>
      <c r="AS204" s="45">
        <v>0</v>
      </c>
      <c r="AT204" s="44">
        <v>0</v>
      </c>
      <c r="AU204" s="42">
        <f t="shared" si="402"/>
        <v>0</v>
      </c>
      <c r="AV204" s="42">
        <f t="shared" si="403"/>
        <v>0.16664999999999999</v>
      </c>
      <c r="AW204" s="51">
        <f t="shared" si="409"/>
        <v>1.8174400000000002</v>
      </c>
      <c r="AX204" s="52">
        <f t="shared" si="404"/>
        <v>0.40018481848184811</v>
      </c>
      <c r="AY204" s="6">
        <v>3.03</v>
      </c>
      <c r="AZ204" s="5"/>
      <c r="BA204" s="42">
        <f t="shared" si="405"/>
        <v>0</v>
      </c>
      <c r="BB204" s="42">
        <f t="shared" si="406"/>
        <v>0</v>
      </c>
    </row>
    <row r="205" spans="1:54" ht="30" x14ac:dyDescent="0.25">
      <c r="A205" s="31">
        <v>206</v>
      </c>
      <c r="B205" s="32"/>
      <c r="C205" s="32"/>
      <c r="D205" s="32"/>
      <c r="E205" s="29" t="s">
        <v>54</v>
      </c>
      <c r="F205" s="29" t="s">
        <v>55</v>
      </c>
      <c r="G205" s="29" t="s">
        <v>298</v>
      </c>
      <c r="H205" s="30" t="s">
        <v>57</v>
      </c>
      <c r="I205" s="32" t="s">
        <v>299</v>
      </c>
      <c r="J205" s="29" t="s">
        <v>300</v>
      </c>
      <c r="K205" s="31" t="s">
        <v>301</v>
      </c>
      <c r="L205" s="32" t="s">
        <v>61</v>
      </c>
      <c r="M205" s="32" t="s">
        <v>302</v>
      </c>
      <c r="N205" s="29" t="s">
        <v>166</v>
      </c>
      <c r="O205" s="32"/>
      <c r="P205" s="33" t="s">
        <v>338</v>
      </c>
      <c r="Q205" s="32"/>
      <c r="R205" s="32"/>
      <c r="S205" s="29" t="s">
        <v>304</v>
      </c>
      <c r="T205" s="34">
        <v>0.94</v>
      </c>
      <c r="U205" s="35">
        <v>0.97</v>
      </c>
      <c r="V205" s="29" t="s">
        <v>66</v>
      </c>
      <c r="W205" s="48">
        <v>25</v>
      </c>
      <c r="X205" s="48">
        <v>16</v>
      </c>
      <c r="Y205" s="48">
        <v>24</v>
      </c>
      <c r="Z205" s="53">
        <v>1.99</v>
      </c>
      <c r="AA205" s="5">
        <v>8</v>
      </c>
      <c r="AB205" s="50">
        <f t="shared" si="395"/>
        <v>9.5999999999999992E-3</v>
      </c>
      <c r="AC205" s="37">
        <v>56</v>
      </c>
      <c r="AD205" s="40">
        <f t="shared" si="396"/>
        <v>46666.666666666672</v>
      </c>
      <c r="AE205" s="41">
        <v>3500</v>
      </c>
      <c r="AF205" s="51">
        <f t="shared" si="397"/>
        <v>7.4999999999999997E-2</v>
      </c>
      <c r="AG205" s="32" t="s">
        <v>305</v>
      </c>
      <c r="AH205" s="43">
        <v>0.41399999999999998</v>
      </c>
      <c r="AI205" s="42">
        <f t="shared" si="398"/>
        <v>0.40157999999999999</v>
      </c>
      <c r="AJ205" s="42">
        <f t="shared" si="399"/>
        <v>1.44658</v>
      </c>
      <c r="AK205" s="44">
        <v>0</v>
      </c>
      <c r="AL205" s="51">
        <f t="shared" si="407"/>
        <v>0</v>
      </c>
      <c r="AM205" s="44">
        <v>0</v>
      </c>
      <c r="AN205" s="51">
        <f t="shared" si="408"/>
        <v>0</v>
      </c>
      <c r="AO205" s="44">
        <v>5.5E-2</v>
      </c>
      <c r="AP205" s="42">
        <f t="shared" si="400"/>
        <v>0.14244999999999999</v>
      </c>
      <c r="AQ205" s="44">
        <v>0</v>
      </c>
      <c r="AR205" s="42">
        <f t="shared" si="401"/>
        <v>0</v>
      </c>
      <c r="AS205" s="45">
        <v>0</v>
      </c>
      <c r="AT205" s="44">
        <v>0</v>
      </c>
      <c r="AU205" s="42">
        <f t="shared" si="402"/>
        <v>0</v>
      </c>
      <c r="AV205" s="42">
        <f t="shared" si="403"/>
        <v>0.14244999999999999</v>
      </c>
      <c r="AW205" s="51">
        <f t="shared" si="409"/>
        <v>1.5890299999999999</v>
      </c>
      <c r="AX205" s="52">
        <f t="shared" si="404"/>
        <v>0.38647490347490349</v>
      </c>
      <c r="AY205" s="6">
        <v>2.59</v>
      </c>
      <c r="AZ205" s="5"/>
      <c r="BA205" s="42">
        <f t="shared" si="405"/>
        <v>0</v>
      </c>
      <c r="BB205" s="42">
        <f t="shared" si="406"/>
        <v>0</v>
      </c>
    </row>
    <row r="206" spans="1:54" ht="30" x14ac:dyDescent="0.25">
      <c r="A206" s="31">
        <v>207</v>
      </c>
      <c r="B206" s="32"/>
      <c r="C206" s="32"/>
      <c r="D206" s="32"/>
      <c r="E206" s="29" t="s">
        <v>54</v>
      </c>
      <c r="F206" s="29" t="s">
        <v>55</v>
      </c>
      <c r="G206" s="29" t="s">
        <v>298</v>
      </c>
      <c r="H206" s="30" t="s">
        <v>57</v>
      </c>
      <c r="I206" s="32" t="s">
        <v>299</v>
      </c>
      <c r="J206" s="29" t="s">
        <v>300</v>
      </c>
      <c r="K206" s="31" t="s">
        <v>301</v>
      </c>
      <c r="L206" s="32" t="s">
        <v>61</v>
      </c>
      <c r="M206" s="32" t="s">
        <v>306</v>
      </c>
      <c r="N206" s="29" t="s">
        <v>166</v>
      </c>
      <c r="O206" s="32"/>
      <c r="P206" s="33" t="s">
        <v>339</v>
      </c>
      <c r="Q206" s="32"/>
      <c r="S206" s="29" t="s">
        <v>304</v>
      </c>
      <c r="T206" s="34">
        <v>1.08</v>
      </c>
      <c r="U206" s="35">
        <v>1.1100000000000001</v>
      </c>
      <c r="V206" s="29" t="s">
        <v>66</v>
      </c>
      <c r="W206" s="48">
        <v>25</v>
      </c>
      <c r="X206" s="48">
        <v>16</v>
      </c>
      <c r="Y206" s="48">
        <v>26</v>
      </c>
      <c r="Z206" s="53">
        <v>2.41</v>
      </c>
      <c r="AA206" s="5">
        <v>8</v>
      </c>
      <c r="AB206" s="50">
        <f t="shared" si="395"/>
        <v>1.04E-2</v>
      </c>
      <c r="AC206" s="37">
        <v>56</v>
      </c>
      <c r="AD206" s="40">
        <f t="shared" si="396"/>
        <v>43076.923076923078</v>
      </c>
      <c r="AE206" s="41">
        <v>3500</v>
      </c>
      <c r="AF206" s="51">
        <f t="shared" si="397"/>
        <v>8.1250000000000003E-2</v>
      </c>
      <c r="AG206" s="32" t="s">
        <v>305</v>
      </c>
      <c r="AH206" s="43">
        <v>0.41399999999999998</v>
      </c>
      <c r="AI206" s="42">
        <f t="shared" si="398"/>
        <v>0.45954</v>
      </c>
      <c r="AJ206" s="42">
        <f t="shared" si="399"/>
        <v>1.6507900000000002</v>
      </c>
      <c r="AK206" s="44">
        <v>0</v>
      </c>
      <c r="AL206" s="51">
        <f t="shared" si="407"/>
        <v>0</v>
      </c>
      <c r="AM206" s="44">
        <v>0</v>
      </c>
      <c r="AN206" s="51">
        <f t="shared" si="408"/>
        <v>0</v>
      </c>
      <c r="AO206" s="44">
        <v>5.5E-2</v>
      </c>
      <c r="AP206" s="42">
        <f t="shared" si="400"/>
        <v>0.16664999999999999</v>
      </c>
      <c r="AQ206" s="44">
        <v>0</v>
      </c>
      <c r="AR206" s="42">
        <f t="shared" si="401"/>
        <v>0</v>
      </c>
      <c r="AS206" s="45">
        <v>0</v>
      </c>
      <c r="AT206" s="44">
        <v>0</v>
      </c>
      <c r="AU206" s="42">
        <f t="shared" si="402"/>
        <v>0</v>
      </c>
      <c r="AV206" s="42">
        <f t="shared" si="403"/>
        <v>0.16664999999999999</v>
      </c>
      <c r="AW206" s="51">
        <f t="shared" si="409"/>
        <v>1.8174400000000002</v>
      </c>
      <c r="AX206" s="52">
        <f t="shared" si="404"/>
        <v>0.40018481848184811</v>
      </c>
      <c r="AY206" s="6">
        <v>3.03</v>
      </c>
      <c r="AZ206" s="5"/>
      <c r="BA206" s="42">
        <f t="shared" si="405"/>
        <v>0</v>
      </c>
      <c r="BB206" s="42">
        <f t="shared" si="406"/>
        <v>0</v>
      </c>
    </row>
    <row r="207" spans="1:54" ht="30" x14ac:dyDescent="0.25">
      <c r="A207" s="31">
        <v>208</v>
      </c>
      <c r="B207" s="32"/>
      <c r="C207" s="32"/>
      <c r="D207" s="32"/>
      <c r="E207" s="29" t="s">
        <v>54</v>
      </c>
      <c r="F207" s="29" t="s">
        <v>55</v>
      </c>
      <c r="G207" s="29" t="s">
        <v>298</v>
      </c>
      <c r="H207" s="30" t="s">
        <v>57</v>
      </c>
      <c r="I207" s="32" t="s">
        <v>299</v>
      </c>
      <c r="J207" s="29" t="s">
        <v>300</v>
      </c>
      <c r="K207" s="31" t="s">
        <v>301</v>
      </c>
      <c r="L207" s="32" t="s">
        <v>61</v>
      </c>
      <c r="M207" s="32" t="s">
        <v>302</v>
      </c>
      <c r="N207" s="29" t="s">
        <v>175</v>
      </c>
      <c r="O207" s="32"/>
      <c r="P207" s="33" t="s">
        <v>340</v>
      </c>
      <c r="Q207" s="32"/>
      <c r="R207" s="32"/>
      <c r="S207" s="29" t="s">
        <v>304</v>
      </c>
      <c r="T207" s="34">
        <v>0.94</v>
      </c>
      <c r="U207" s="35">
        <v>0.97</v>
      </c>
      <c r="V207" s="29" t="s">
        <v>66</v>
      </c>
      <c r="W207" s="48">
        <v>25</v>
      </c>
      <c r="X207" s="48">
        <v>16</v>
      </c>
      <c r="Y207" s="48">
        <v>24</v>
      </c>
      <c r="Z207" s="53">
        <v>1.99</v>
      </c>
      <c r="AA207" s="5">
        <v>8</v>
      </c>
      <c r="AB207" s="50">
        <f t="shared" si="395"/>
        <v>9.5999999999999992E-3</v>
      </c>
      <c r="AC207" s="37">
        <v>56</v>
      </c>
      <c r="AD207" s="40">
        <f t="shared" si="396"/>
        <v>46666.666666666672</v>
      </c>
      <c r="AE207" s="41">
        <v>3500</v>
      </c>
      <c r="AF207" s="51">
        <f t="shared" si="397"/>
        <v>7.4999999999999997E-2</v>
      </c>
      <c r="AG207" s="32" t="s">
        <v>305</v>
      </c>
      <c r="AH207" s="43">
        <v>0.41399999999999998</v>
      </c>
      <c r="AI207" s="42">
        <f t="shared" si="398"/>
        <v>0.40157999999999999</v>
      </c>
      <c r="AJ207" s="42">
        <f t="shared" si="399"/>
        <v>1.44658</v>
      </c>
      <c r="AK207" s="44">
        <v>0</v>
      </c>
      <c r="AL207" s="51">
        <f t="shared" si="407"/>
        <v>0</v>
      </c>
      <c r="AM207" s="44">
        <v>0</v>
      </c>
      <c r="AN207" s="51">
        <f t="shared" si="408"/>
        <v>0</v>
      </c>
      <c r="AO207" s="44">
        <v>5.5E-2</v>
      </c>
      <c r="AP207" s="42">
        <f t="shared" si="400"/>
        <v>0.14244999999999999</v>
      </c>
      <c r="AQ207" s="44">
        <v>0</v>
      </c>
      <c r="AR207" s="42">
        <f t="shared" si="401"/>
        <v>0</v>
      </c>
      <c r="AS207" s="45">
        <v>0</v>
      </c>
      <c r="AT207" s="44">
        <v>0</v>
      </c>
      <c r="AU207" s="42">
        <f t="shared" si="402"/>
        <v>0</v>
      </c>
      <c r="AV207" s="42">
        <f t="shared" si="403"/>
        <v>0.14244999999999999</v>
      </c>
      <c r="AW207" s="51">
        <f t="shared" si="409"/>
        <v>1.5890299999999999</v>
      </c>
      <c r="AX207" s="52">
        <f t="shared" si="404"/>
        <v>0.38647490347490349</v>
      </c>
      <c r="AY207" s="6">
        <v>2.59</v>
      </c>
      <c r="AZ207" s="5"/>
      <c r="BA207" s="42">
        <f t="shared" si="405"/>
        <v>0</v>
      </c>
      <c r="BB207" s="42">
        <f t="shared" si="406"/>
        <v>0</v>
      </c>
    </row>
    <row r="208" spans="1:54" ht="30" x14ac:dyDescent="0.25">
      <c r="A208" s="31">
        <v>209</v>
      </c>
      <c r="B208" s="32"/>
      <c r="C208" s="32"/>
      <c r="D208" s="32"/>
      <c r="E208" s="29" t="s">
        <v>54</v>
      </c>
      <c r="F208" s="29" t="s">
        <v>55</v>
      </c>
      <c r="G208" s="29" t="s">
        <v>298</v>
      </c>
      <c r="H208" s="30" t="s">
        <v>57</v>
      </c>
      <c r="I208" s="32" t="s">
        <v>299</v>
      </c>
      <c r="J208" s="29" t="s">
        <v>300</v>
      </c>
      <c r="K208" s="31" t="s">
        <v>341</v>
      </c>
      <c r="L208" s="32" t="s">
        <v>61</v>
      </c>
      <c r="M208" s="32" t="s">
        <v>306</v>
      </c>
      <c r="N208" s="29" t="s">
        <v>175</v>
      </c>
      <c r="O208" s="32"/>
      <c r="P208" s="33" t="s">
        <v>342</v>
      </c>
      <c r="Q208" s="32"/>
      <c r="S208" s="29" t="s">
        <v>304</v>
      </c>
      <c r="T208" s="34">
        <v>1.08</v>
      </c>
      <c r="U208" s="35">
        <v>1.1100000000000001</v>
      </c>
      <c r="V208" s="29" t="s">
        <v>66</v>
      </c>
      <c r="W208" s="48">
        <v>25</v>
      </c>
      <c r="X208" s="48">
        <v>16</v>
      </c>
      <c r="Y208" s="48">
        <v>26</v>
      </c>
      <c r="Z208" s="53">
        <v>2.41</v>
      </c>
      <c r="AA208" s="5">
        <v>8</v>
      </c>
      <c r="AB208" s="50">
        <f t="shared" si="395"/>
        <v>1.04E-2</v>
      </c>
      <c r="AC208" s="37">
        <v>56</v>
      </c>
      <c r="AD208" s="40">
        <f t="shared" si="396"/>
        <v>43076.923076923078</v>
      </c>
      <c r="AE208" s="41">
        <v>3500</v>
      </c>
      <c r="AF208" s="51">
        <f t="shared" si="397"/>
        <v>8.1250000000000003E-2</v>
      </c>
      <c r="AG208" s="32" t="s">
        <v>305</v>
      </c>
      <c r="AH208" s="43">
        <v>0.41399999999999998</v>
      </c>
      <c r="AI208" s="42">
        <f t="shared" si="398"/>
        <v>0.45954</v>
      </c>
      <c r="AJ208" s="42">
        <f t="shared" si="399"/>
        <v>1.6507900000000002</v>
      </c>
      <c r="AK208" s="44">
        <v>0</v>
      </c>
      <c r="AL208" s="51">
        <f t="shared" si="407"/>
        <v>0</v>
      </c>
      <c r="AM208" s="44">
        <v>0</v>
      </c>
      <c r="AN208" s="51">
        <f t="shared" si="408"/>
        <v>0</v>
      </c>
      <c r="AO208" s="44">
        <v>5.5E-2</v>
      </c>
      <c r="AP208" s="42">
        <f t="shared" si="400"/>
        <v>0.16664999999999999</v>
      </c>
      <c r="AQ208" s="44">
        <v>0</v>
      </c>
      <c r="AR208" s="42">
        <f t="shared" si="401"/>
        <v>0</v>
      </c>
      <c r="AS208" s="45">
        <v>0</v>
      </c>
      <c r="AT208" s="44">
        <v>0</v>
      </c>
      <c r="AU208" s="42">
        <f t="shared" si="402"/>
        <v>0</v>
      </c>
      <c r="AV208" s="42">
        <f t="shared" si="403"/>
        <v>0.16664999999999999</v>
      </c>
      <c r="AW208" s="51">
        <f t="shared" si="409"/>
        <v>1.8174400000000002</v>
      </c>
      <c r="AX208" s="52">
        <f t="shared" si="404"/>
        <v>0.40018481848184811</v>
      </c>
      <c r="AY208" s="6">
        <v>3.03</v>
      </c>
      <c r="AZ208" s="5"/>
      <c r="BA208" s="42">
        <f t="shared" si="405"/>
        <v>0</v>
      </c>
      <c r="BB208" s="42">
        <f t="shared" si="406"/>
        <v>0</v>
      </c>
    </row>
    <row r="209" spans="1:54" ht="30" x14ac:dyDescent="0.25">
      <c r="A209" s="31">
        <v>210</v>
      </c>
      <c r="B209" s="32"/>
      <c r="C209" s="32"/>
      <c r="D209" s="32"/>
      <c r="E209" s="29" t="s">
        <v>54</v>
      </c>
      <c r="F209" s="29" t="s">
        <v>55</v>
      </c>
      <c r="G209" s="29" t="s">
        <v>298</v>
      </c>
      <c r="H209" s="30" t="s">
        <v>57</v>
      </c>
      <c r="I209" s="32" t="s">
        <v>299</v>
      </c>
      <c r="J209" s="29" t="s">
        <v>300</v>
      </c>
      <c r="K209" s="31" t="s">
        <v>343</v>
      </c>
      <c r="L209" s="32" t="s">
        <v>61</v>
      </c>
      <c r="M209" s="32" t="s">
        <v>302</v>
      </c>
      <c r="N209" s="29" t="s">
        <v>181</v>
      </c>
      <c r="O209" s="32"/>
      <c r="P209" s="33" t="s">
        <v>344</v>
      </c>
      <c r="Q209" s="32"/>
      <c r="R209" s="32"/>
      <c r="S209" s="29" t="s">
        <v>304</v>
      </c>
      <c r="T209" s="34">
        <v>0.94</v>
      </c>
      <c r="U209" s="35">
        <v>0.97</v>
      </c>
      <c r="V209" s="29" t="s">
        <v>66</v>
      </c>
      <c r="W209" s="48">
        <v>25</v>
      </c>
      <c r="X209" s="48">
        <v>16</v>
      </c>
      <c r="Y209" s="48">
        <v>24</v>
      </c>
      <c r="Z209" s="53">
        <v>1.99</v>
      </c>
      <c r="AA209" s="5">
        <v>8</v>
      </c>
      <c r="AB209" s="50">
        <f t="shared" si="395"/>
        <v>9.5999999999999992E-3</v>
      </c>
      <c r="AC209" s="37">
        <v>56</v>
      </c>
      <c r="AD209" s="40">
        <f t="shared" si="396"/>
        <v>46666.666666666672</v>
      </c>
      <c r="AE209" s="41">
        <v>3500</v>
      </c>
      <c r="AF209" s="51">
        <f t="shared" si="397"/>
        <v>7.4999999999999997E-2</v>
      </c>
      <c r="AG209" s="32" t="s">
        <v>305</v>
      </c>
      <c r="AH209" s="43">
        <v>0.41399999999999998</v>
      </c>
      <c r="AI209" s="42">
        <f t="shared" si="398"/>
        <v>0.40157999999999999</v>
      </c>
      <c r="AJ209" s="42">
        <f t="shared" si="399"/>
        <v>1.44658</v>
      </c>
      <c r="AK209" s="44">
        <v>0</v>
      </c>
      <c r="AL209" s="51">
        <f t="shared" si="407"/>
        <v>0</v>
      </c>
      <c r="AM209" s="44">
        <v>0</v>
      </c>
      <c r="AN209" s="51">
        <f t="shared" si="408"/>
        <v>0</v>
      </c>
      <c r="AO209" s="44">
        <v>5.5E-2</v>
      </c>
      <c r="AP209" s="42">
        <f t="shared" si="400"/>
        <v>0.14244999999999999</v>
      </c>
      <c r="AQ209" s="44">
        <v>0</v>
      </c>
      <c r="AR209" s="42">
        <f t="shared" si="401"/>
        <v>0</v>
      </c>
      <c r="AS209" s="45">
        <v>0</v>
      </c>
      <c r="AT209" s="44">
        <v>0</v>
      </c>
      <c r="AU209" s="42">
        <f t="shared" si="402"/>
        <v>0</v>
      </c>
      <c r="AV209" s="42">
        <f t="shared" si="403"/>
        <v>0.14244999999999999</v>
      </c>
      <c r="AW209" s="51">
        <f t="shared" si="409"/>
        <v>1.5890299999999999</v>
      </c>
      <c r="AX209" s="52">
        <f t="shared" si="404"/>
        <v>0.38647490347490349</v>
      </c>
      <c r="AY209" s="6">
        <v>2.59</v>
      </c>
      <c r="AZ209" s="5"/>
      <c r="BA209" s="42">
        <f t="shared" si="405"/>
        <v>0</v>
      </c>
      <c r="BB209" s="42">
        <f t="shared" si="406"/>
        <v>0</v>
      </c>
    </row>
    <row r="210" spans="1:54" ht="30" x14ac:dyDescent="0.25">
      <c r="A210" s="31">
        <v>211</v>
      </c>
      <c r="B210" s="32"/>
      <c r="C210" s="32"/>
      <c r="D210" s="32"/>
      <c r="E210" s="29" t="s">
        <v>54</v>
      </c>
      <c r="F210" s="29" t="s">
        <v>55</v>
      </c>
      <c r="G210" s="29" t="s">
        <v>298</v>
      </c>
      <c r="H210" s="30" t="s">
        <v>57</v>
      </c>
      <c r="I210" s="32" t="s">
        <v>299</v>
      </c>
      <c r="J210" s="29" t="s">
        <v>300</v>
      </c>
      <c r="K210" s="31" t="s">
        <v>301</v>
      </c>
      <c r="L210" s="32" t="s">
        <v>61</v>
      </c>
      <c r="M210" s="32" t="s">
        <v>306</v>
      </c>
      <c r="N210" s="29" t="s">
        <v>181</v>
      </c>
      <c r="O210" s="32"/>
      <c r="P210" s="33" t="s">
        <v>345</v>
      </c>
      <c r="Q210" s="32"/>
      <c r="S210" s="29" t="s">
        <v>304</v>
      </c>
      <c r="T210" s="34">
        <v>1.08</v>
      </c>
      <c r="U210" s="35">
        <v>1.1100000000000001</v>
      </c>
      <c r="V210" s="29" t="s">
        <v>66</v>
      </c>
      <c r="W210" s="48">
        <v>25</v>
      </c>
      <c r="X210" s="48">
        <v>16</v>
      </c>
      <c r="Y210" s="48">
        <v>26</v>
      </c>
      <c r="Z210" s="53">
        <v>2.41</v>
      </c>
      <c r="AA210" s="5">
        <v>8</v>
      </c>
      <c r="AB210" s="50">
        <f t="shared" si="395"/>
        <v>1.04E-2</v>
      </c>
      <c r="AC210" s="37">
        <v>56</v>
      </c>
      <c r="AD210" s="40">
        <f t="shared" si="396"/>
        <v>43076.923076923078</v>
      </c>
      <c r="AE210" s="41">
        <v>3500</v>
      </c>
      <c r="AF210" s="51">
        <f t="shared" si="397"/>
        <v>8.1250000000000003E-2</v>
      </c>
      <c r="AG210" s="32" t="s">
        <v>305</v>
      </c>
      <c r="AH210" s="43">
        <v>0.41399999999999998</v>
      </c>
      <c r="AI210" s="42">
        <f t="shared" si="398"/>
        <v>0.45954</v>
      </c>
      <c r="AJ210" s="42">
        <f t="shared" si="399"/>
        <v>1.6507900000000002</v>
      </c>
      <c r="AK210" s="44">
        <v>0</v>
      </c>
      <c r="AL210" s="51">
        <f t="shared" si="407"/>
        <v>0</v>
      </c>
      <c r="AM210" s="44">
        <v>0</v>
      </c>
      <c r="AN210" s="51">
        <f t="shared" si="408"/>
        <v>0</v>
      </c>
      <c r="AO210" s="44">
        <v>5.5E-2</v>
      </c>
      <c r="AP210" s="42">
        <f t="shared" si="400"/>
        <v>0.16664999999999999</v>
      </c>
      <c r="AQ210" s="44">
        <v>0</v>
      </c>
      <c r="AR210" s="42">
        <f t="shared" si="401"/>
        <v>0</v>
      </c>
      <c r="AS210" s="45">
        <v>0</v>
      </c>
      <c r="AT210" s="44">
        <v>0</v>
      </c>
      <c r="AU210" s="42">
        <f t="shared" si="402"/>
        <v>0</v>
      </c>
      <c r="AV210" s="42">
        <f t="shared" si="403"/>
        <v>0.16664999999999999</v>
      </c>
      <c r="AW210" s="51">
        <f t="shared" si="409"/>
        <v>1.8174400000000002</v>
      </c>
      <c r="AX210" s="52">
        <f t="shared" si="404"/>
        <v>0.40018481848184811</v>
      </c>
      <c r="AY210" s="6">
        <v>3.03</v>
      </c>
      <c r="AZ210" s="5"/>
      <c r="BA210" s="42">
        <f t="shared" si="405"/>
        <v>0</v>
      </c>
      <c r="BB210" s="42">
        <f t="shared" si="406"/>
        <v>0</v>
      </c>
    </row>
    <row r="211" spans="1:54" ht="30" x14ac:dyDescent="0.25">
      <c r="A211" s="31">
        <v>212</v>
      </c>
      <c r="B211" s="32"/>
      <c r="C211" s="32"/>
      <c r="D211" s="32"/>
      <c r="E211" s="29" t="s">
        <v>54</v>
      </c>
      <c r="F211" s="29" t="s">
        <v>55</v>
      </c>
      <c r="G211" s="29" t="s">
        <v>298</v>
      </c>
      <c r="H211" s="30" t="s">
        <v>57</v>
      </c>
      <c r="I211" s="32" t="s">
        <v>299</v>
      </c>
      <c r="J211" s="29" t="s">
        <v>300</v>
      </c>
      <c r="K211" s="31" t="s">
        <v>301</v>
      </c>
      <c r="L211" s="32" t="s">
        <v>61</v>
      </c>
      <c r="M211" s="32" t="s">
        <v>302</v>
      </c>
      <c r="N211" s="29" t="s">
        <v>187</v>
      </c>
      <c r="O211" s="32"/>
      <c r="P211" s="33" t="s">
        <v>346</v>
      </c>
      <c r="Q211" s="32"/>
      <c r="R211" s="32"/>
      <c r="S211" s="29" t="s">
        <v>304</v>
      </c>
      <c r="T211" s="34">
        <v>0.94</v>
      </c>
      <c r="U211" s="35">
        <v>0.97</v>
      </c>
      <c r="V211" s="29" t="s">
        <v>66</v>
      </c>
      <c r="W211" s="48">
        <v>25</v>
      </c>
      <c r="X211" s="48">
        <v>16</v>
      </c>
      <c r="Y211" s="48">
        <v>24</v>
      </c>
      <c r="Z211" s="53">
        <v>1.99</v>
      </c>
      <c r="AA211" s="5">
        <v>8</v>
      </c>
      <c r="AB211" s="50">
        <f t="shared" si="395"/>
        <v>9.5999999999999992E-3</v>
      </c>
      <c r="AC211" s="37">
        <v>56</v>
      </c>
      <c r="AD211" s="40">
        <f t="shared" si="396"/>
        <v>46666.666666666672</v>
      </c>
      <c r="AE211" s="41">
        <v>3500</v>
      </c>
      <c r="AF211" s="51">
        <f t="shared" si="397"/>
        <v>7.4999999999999997E-2</v>
      </c>
      <c r="AG211" s="32" t="s">
        <v>305</v>
      </c>
      <c r="AH211" s="43">
        <v>0.41399999999999998</v>
      </c>
      <c r="AI211" s="42">
        <f t="shared" si="398"/>
        <v>0.40157999999999999</v>
      </c>
      <c r="AJ211" s="42">
        <f t="shared" si="399"/>
        <v>1.44658</v>
      </c>
      <c r="AK211" s="44">
        <v>0</v>
      </c>
      <c r="AL211" s="51">
        <f t="shared" si="407"/>
        <v>0</v>
      </c>
      <c r="AM211" s="44">
        <v>0</v>
      </c>
      <c r="AN211" s="51">
        <f t="shared" si="408"/>
        <v>0</v>
      </c>
      <c r="AO211" s="44">
        <v>5.5E-2</v>
      </c>
      <c r="AP211" s="42">
        <f t="shared" si="400"/>
        <v>0.14244999999999999</v>
      </c>
      <c r="AQ211" s="44">
        <v>0</v>
      </c>
      <c r="AR211" s="42">
        <f t="shared" si="401"/>
        <v>0</v>
      </c>
      <c r="AS211" s="45">
        <v>0</v>
      </c>
      <c r="AT211" s="44">
        <v>0</v>
      </c>
      <c r="AU211" s="42">
        <f t="shared" si="402"/>
        <v>0</v>
      </c>
      <c r="AV211" s="42">
        <f t="shared" si="403"/>
        <v>0.14244999999999999</v>
      </c>
      <c r="AW211" s="51">
        <f t="shared" si="409"/>
        <v>1.5890299999999999</v>
      </c>
      <c r="AX211" s="52">
        <f t="shared" si="404"/>
        <v>0.38647490347490349</v>
      </c>
      <c r="AY211" s="6">
        <v>2.59</v>
      </c>
      <c r="AZ211" s="5"/>
      <c r="BA211" s="42">
        <f t="shared" si="405"/>
        <v>0</v>
      </c>
      <c r="BB211" s="42">
        <f t="shared" si="406"/>
        <v>0</v>
      </c>
    </row>
    <row r="212" spans="1:54" ht="30" x14ac:dyDescent="0.25">
      <c r="A212" s="31">
        <v>213</v>
      </c>
      <c r="B212" s="32"/>
      <c r="C212" s="32"/>
      <c r="D212" s="32"/>
      <c r="E212" s="29" t="s">
        <v>54</v>
      </c>
      <c r="F212" s="29" t="s">
        <v>55</v>
      </c>
      <c r="G212" s="29" t="s">
        <v>298</v>
      </c>
      <c r="H212" s="30" t="s">
        <v>57</v>
      </c>
      <c r="I212" s="32" t="s">
        <v>299</v>
      </c>
      <c r="J212" s="29" t="s">
        <v>300</v>
      </c>
      <c r="K212" s="31" t="s">
        <v>301</v>
      </c>
      <c r="L212" s="32" t="s">
        <v>61</v>
      </c>
      <c r="M212" s="32" t="s">
        <v>306</v>
      </c>
      <c r="N212" s="29" t="s">
        <v>187</v>
      </c>
      <c r="O212" s="32"/>
      <c r="P212" s="33" t="s">
        <v>347</v>
      </c>
      <c r="Q212" s="32"/>
      <c r="S212" s="29" t="s">
        <v>304</v>
      </c>
      <c r="T212" s="34">
        <v>1.08</v>
      </c>
      <c r="U212" s="35">
        <v>1.1100000000000001</v>
      </c>
      <c r="V212" s="29" t="s">
        <v>66</v>
      </c>
      <c r="W212" s="48">
        <v>25</v>
      </c>
      <c r="X212" s="48">
        <v>16</v>
      </c>
      <c r="Y212" s="48">
        <v>26</v>
      </c>
      <c r="Z212" s="53">
        <v>2.41</v>
      </c>
      <c r="AA212" s="5">
        <v>8</v>
      </c>
      <c r="AB212" s="50">
        <f t="shared" si="395"/>
        <v>1.04E-2</v>
      </c>
      <c r="AC212" s="37">
        <v>56</v>
      </c>
      <c r="AD212" s="40">
        <f t="shared" si="396"/>
        <v>43076.923076923078</v>
      </c>
      <c r="AE212" s="41">
        <v>3500</v>
      </c>
      <c r="AF212" s="51">
        <f t="shared" si="397"/>
        <v>8.1250000000000003E-2</v>
      </c>
      <c r="AG212" s="32" t="s">
        <v>305</v>
      </c>
      <c r="AH212" s="43">
        <v>0.41399999999999998</v>
      </c>
      <c r="AI212" s="42">
        <f t="shared" si="398"/>
        <v>0.45954</v>
      </c>
      <c r="AJ212" s="42">
        <f t="shared" si="399"/>
        <v>1.6507900000000002</v>
      </c>
      <c r="AK212" s="44">
        <v>0</v>
      </c>
      <c r="AL212" s="51">
        <f t="shared" si="407"/>
        <v>0</v>
      </c>
      <c r="AM212" s="44">
        <v>0</v>
      </c>
      <c r="AN212" s="51">
        <f t="shared" si="408"/>
        <v>0</v>
      </c>
      <c r="AO212" s="44">
        <v>5.5E-2</v>
      </c>
      <c r="AP212" s="42">
        <f t="shared" si="400"/>
        <v>0.16664999999999999</v>
      </c>
      <c r="AQ212" s="44">
        <v>0</v>
      </c>
      <c r="AR212" s="42">
        <f t="shared" si="401"/>
        <v>0</v>
      </c>
      <c r="AS212" s="45">
        <v>0</v>
      </c>
      <c r="AT212" s="44">
        <v>0</v>
      </c>
      <c r="AU212" s="42">
        <f t="shared" si="402"/>
        <v>0</v>
      </c>
      <c r="AV212" s="42">
        <f t="shared" si="403"/>
        <v>0.16664999999999999</v>
      </c>
      <c r="AW212" s="51">
        <f t="shared" si="409"/>
        <v>1.8174400000000002</v>
      </c>
      <c r="AX212" s="52">
        <f t="shared" si="404"/>
        <v>0.40018481848184811</v>
      </c>
      <c r="AY212" s="6">
        <v>3.03</v>
      </c>
      <c r="AZ212" s="5"/>
      <c r="BA212" s="42">
        <f t="shared" si="405"/>
        <v>0</v>
      </c>
      <c r="BB212" s="42">
        <f t="shared" si="406"/>
        <v>0</v>
      </c>
    </row>
    <row r="213" spans="1:54" ht="30" x14ac:dyDescent="0.25">
      <c r="A213" s="31">
        <v>214</v>
      </c>
      <c r="B213" s="32"/>
      <c r="C213" s="32"/>
      <c r="D213" s="32"/>
      <c r="E213" s="29" t="s">
        <v>54</v>
      </c>
      <c r="F213" s="29" t="s">
        <v>55</v>
      </c>
      <c r="G213" s="29" t="s">
        <v>298</v>
      </c>
      <c r="H213" s="30" t="s">
        <v>57</v>
      </c>
      <c r="I213" s="32" t="s">
        <v>299</v>
      </c>
      <c r="J213" s="29" t="s">
        <v>300</v>
      </c>
      <c r="K213" s="31" t="s">
        <v>301</v>
      </c>
      <c r="L213" s="32" t="s">
        <v>61</v>
      </c>
      <c r="M213" s="32" t="s">
        <v>302</v>
      </c>
      <c r="N213" s="29" t="s">
        <v>193</v>
      </c>
      <c r="O213" s="32"/>
      <c r="P213" s="33" t="s">
        <v>348</v>
      </c>
      <c r="Q213" s="32"/>
      <c r="R213" s="32"/>
      <c r="S213" s="29" t="s">
        <v>304</v>
      </c>
      <c r="T213" s="34">
        <v>0.94</v>
      </c>
      <c r="U213" s="35">
        <v>0.97</v>
      </c>
      <c r="V213" s="29" t="s">
        <v>66</v>
      </c>
      <c r="W213" s="48">
        <v>25</v>
      </c>
      <c r="X213" s="48">
        <v>16</v>
      </c>
      <c r="Y213" s="48">
        <v>24</v>
      </c>
      <c r="Z213" s="53">
        <v>1.99</v>
      </c>
      <c r="AA213" s="5">
        <v>8</v>
      </c>
      <c r="AB213" s="50">
        <f t="shared" si="395"/>
        <v>9.5999999999999992E-3</v>
      </c>
      <c r="AC213" s="37">
        <v>56</v>
      </c>
      <c r="AD213" s="40">
        <f t="shared" si="396"/>
        <v>46666.666666666672</v>
      </c>
      <c r="AE213" s="41">
        <v>3500</v>
      </c>
      <c r="AF213" s="51">
        <f t="shared" si="397"/>
        <v>7.4999999999999997E-2</v>
      </c>
      <c r="AG213" s="32" t="s">
        <v>305</v>
      </c>
      <c r="AH213" s="43">
        <v>0.41399999999999998</v>
      </c>
      <c r="AI213" s="42">
        <f t="shared" si="398"/>
        <v>0.40157999999999999</v>
      </c>
      <c r="AJ213" s="42">
        <f t="shared" si="399"/>
        <v>1.44658</v>
      </c>
      <c r="AK213" s="44">
        <v>0</v>
      </c>
      <c r="AL213" s="51">
        <f t="shared" si="407"/>
        <v>0</v>
      </c>
      <c r="AM213" s="44">
        <v>0</v>
      </c>
      <c r="AN213" s="51">
        <f t="shared" si="408"/>
        <v>0</v>
      </c>
      <c r="AO213" s="44">
        <v>5.5E-2</v>
      </c>
      <c r="AP213" s="42">
        <f t="shared" si="400"/>
        <v>0.14244999999999999</v>
      </c>
      <c r="AQ213" s="44">
        <v>0</v>
      </c>
      <c r="AR213" s="42">
        <f t="shared" si="401"/>
        <v>0</v>
      </c>
      <c r="AS213" s="45">
        <v>0</v>
      </c>
      <c r="AT213" s="44">
        <v>0</v>
      </c>
      <c r="AU213" s="42">
        <f t="shared" si="402"/>
        <v>0</v>
      </c>
      <c r="AV213" s="42">
        <f t="shared" si="403"/>
        <v>0.14244999999999999</v>
      </c>
      <c r="AW213" s="51">
        <f t="shared" si="409"/>
        <v>1.5890299999999999</v>
      </c>
      <c r="AX213" s="52">
        <f t="shared" si="404"/>
        <v>0.38647490347490349</v>
      </c>
      <c r="AY213" s="6">
        <v>2.59</v>
      </c>
      <c r="AZ213" s="5"/>
      <c r="BA213" s="42">
        <f t="shared" si="405"/>
        <v>0</v>
      </c>
      <c r="BB213" s="42">
        <f t="shared" si="406"/>
        <v>0</v>
      </c>
    </row>
    <row r="214" spans="1:54" ht="30" x14ac:dyDescent="0.25">
      <c r="A214" s="31">
        <v>215</v>
      </c>
      <c r="B214" s="32"/>
      <c r="C214" s="32"/>
      <c r="D214" s="32"/>
      <c r="E214" s="29" t="s">
        <v>54</v>
      </c>
      <c r="F214" s="29" t="s">
        <v>55</v>
      </c>
      <c r="G214" s="29" t="s">
        <v>298</v>
      </c>
      <c r="H214" s="30" t="s">
        <v>57</v>
      </c>
      <c r="I214" s="32" t="s">
        <v>299</v>
      </c>
      <c r="J214" s="29" t="s">
        <v>300</v>
      </c>
      <c r="K214" s="31" t="s">
        <v>301</v>
      </c>
      <c r="L214" s="32" t="s">
        <v>61</v>
      </c>
      <c r="M214" s="32" t="s">
        <v>306</v>
      </c>
      <c r="N214" s="29" t="s">
        <v>193</v>
      </c>
      <c r="O214" s="32"/>
      <c r="P214" s="33" t="s">
        <v>349</v>
      </c>
      <c r="Q214" s="32"/>
      <c r="S214" s="29" t="s">
        <v>304</v>
      </c>
      <c r="T214" s="34">
        <v>1.08</v>
      </c>
      <c r="U214" s="35">
        <v>1.1100000000000001</v>
      </c>
      <c r="V214" s="29" t="s">
        <v>66</v>
      </c>
      <c r="W214" s="48">
        <v>25</v>
      </c>
      <c r="X214" s="48">
        <v>16</v>
      </c>
      <c r="Y214" s="48">
        <v>26</v>
      </c>
      <c r="Z214" s="53">
        <v>2.41</v>
      </c>
      <c r="AA214" s="5">
        <v>8</v>
      </c>
      <c r="AB214" s="50">
        <f t="shared" si="395"/>
        <v>1.04E-2</v>
      </c>
      <c r="AC214" s="37">
        <v>56</v>
      </c>
      <c r="AD214" s="40">
        <f t="shared" si="396"/>
        <v>43076.923076923078</v>
      </c>
      <c r="AE214" s="41">
        <v>3500</v>
      </c>
      <c r="AF214" s="51">
        <f t="shared" si="397"/>
        <v>8.1250000000000003E-2</v>
      </c>
      <c r="AG214" s="32" t="s">
        <v>305</v>
      </c>
      <c r="AH214" s="43">
        <v>0.41399999999999998</v>
      </c>
      <c r="AI214" s="42">
        <f t="shared" si="398"/>
        <v>0.45954</v>
      </c>
      <c r="AJ214" s="42">
        <f t="shared" si="399"/>
        <v>1.6507900000000002</v>
      </c>
      <c r="AK214" s="44">
        <v>0</v>
      </c>
      <c r="AL214" s="51">
        <f t="shared" si="407"/>
        <v>0</v>
      </c>
      <c r="AM214" s="44">
        <v>0</v>
      </c>
      <c r="AN214" s="51">
        <f t="shared" si="408"/>
        <v>0</v>
      </c>
      <c r="AO214" s="44">
        <v>5.5E-2</v>
      </c>
      <c r="AP214" s="42">
        <f t="shared" si="400"/>
        <v>0.16664999999999999</v>
      </c>
      <c r="AQ214" s="44">
        <v>0</v>
      </c>
      <c r="AR214" s="42">
        <f t="shared" si="401"/>
        <v>0</v>
      </c>
      <c r="AS214" s="45">
        <v>0</v>
      </c>
      <c r="AT214" s="44">
        <v>0</v>
      </c>
      <c r="AU214" s="42">
        <f t="shared" si="402"/>
        <v>0</v>
      </c>
      <c r="AV214" s="42">
        <f t="shared" si="403"/>
        <v>0.16664999999999999</v>
      </c>
      <c r="AW214" s="51">
        <f t="shared" si="409"/>
        <v>1.8174400000000002</v>
      </c>
      <c r="AX214" s="52">
        <f t="shared" si="404"/>
        <v>0.40018481848184811</v>
      </c>
      <c r="AY214" s="6">
        <v>3.03</v>
      </c>
      <c r="AZ214" s="5"/>
      <c r="BA214" s="42">
        <f t="shared" si="405"/>
        <v>0</v>
      </c>
      <c r="BB214" s="42">
        <f t="shared" si="406"/>
        <v>0</v>
      </c>
    </row>
    <row r="215" spans="1:54" ht="30" x14ac:dyDescent="0.25">
      <c r="A215" s="31">
        <v>216</v>
      </c>
      <c r="B215" s="32"/>
      <c r="C215" s="32"/>
      <c r="D215" s="32"/>
      <c r="E215" s="29" t="s">
        <v>54</v>
      </c>
      <c r="F215" s="29" t="s">
        <v>55</v>
      </c>
      <c r="G215" s="29" t="s">
        <v>298</v>
      </c>
      <c r="H215" s="30" t="s">
        <v>57</v>
      </c>
      <c r="I215" s="32" t="s">
        <v>299</v>
      </c>
      <c r="J215" s="29" t="s">
        <v>300</v>
      </c>
      <c r="K215" s="31" t="s">
        <v>301</v>
      </c>
      <c r="L215" s="32" t="s">
        <v>61</v>
      </c>
      <c r="M215" s="32" t="s">
        <v>302</v>
      </c>
      <c r="N215" s="29" t="s">
        <v>199</v>
      </c>
      <c r="O215" s="32"/>
      <c r="P215" s="33" t="s">
        <v>350</v>
      </c>
      <c r="Q215" s="32"/>
      <c r="R215" s="32"/>
      <c r="S215" s="29" t="s">
        <v>304</v>
      </c>
      <c r="T215" s="34">
        <v>0.94</v>
      </c>
      <c r="U215" s="35">
        <v>0.97</v>
      </c>
      <c r="V215" s="29" t="s">
        <v>66</v>
      </c>
      <c r="W215" s="48">
        <v>25</v>
      </c>
      <c r="X215" s="48">
        <v>16</v>
      </c>
      <c r="Y215" s="48">
        <v>24</v>
      </c>
      <c r="Z215" s="53">
        <v>1.99</v>
      </c>
      <c r="AA215" s="5">
        <v>8</v>
      </c>
      <c r="AB215" s="50">
        <f t="shared" si="395"/>
        <v>9.5999999999999992E-3</v>
      </c>
      <c r="AC215" s="37">
        <v>56</v>
      </c>
      <c r="AD215" s="40">
        <f t="shared" si="396"/>
        <v>46666.666666666672</v>
      </c>
      <c r="AE215" s="41">
        <v>3500</v>
      </c>
      <c r="AF215" s="51">
        <f t="shared" si="397"/>
        <v>7.4999999999999997E-2</v>
      </c>
      <c r="AG215" s="32" t="s">
        <v>305</v>
      </c>
      <c r="AH215" s="43">
        <v>0.41399999999999998</v>
      </c>
      <c r="AI215" s="42">
        <f t="shared" si="398"/>
        <v>0.40157999999999999</v>
      </c>
      <c r="AJ215" s="42">
        <f t="shared" si="399"/>
        <v>1.44658</v>
      </c>
      <c r="AK215" s="44">
        <v>0</v>
      </c>
      <c r="AL215" s="51">
        <f t="shared" si="407"/>
        <v>0</v>
      </c>
      <c r="AM215" s="44">
        <v>0</v>
      </c>
      <c r="AN215" s="51">
        <f t="shared" si="408"/>
        <v>0</v>
      </c>
      <c r="AO215" s="44">
        <v>5.5E-2</v>
      </c>
      <c r="AP215" s="42">
        <f t="shared" si="400"/>
        <v>0.14244999999999999</v>
      </c>
      <c r="AQ215" s="44">
        <v>0</v>
      </c>
      <c r="AR215" s="42">
        <f t="shared" si="401"/>
        <v>0</v>
      </c>
      <c r="AS215" s="45">
        <v>0</v>
      </c>
      <c r="AT215" s="44">
        <v>0</v>
      </c>
      <c r="AU215" s="42">
        <f t="shared" si="402"/>
        <v>0</v>
      </c>
      <c r="AV215" s="42">
        <f t="shared" si="403"/>
        <v>0.14244999999999999</v>
      </c>
      <c r="AW215" s="51">
        <f t="shared" si="409"/>
        <v>1.5890299999999999</v>
      </c>
      <c r="AX215" s="52">
        <f t="shared" si="404"/>
        <v>0.38647490347490349</v>
      </c>
      <c r="AY215" s="6">
        <v>2.59</v>
      </c>
      <c r="AZ215" s="5"/>
      <c r="BA215" s="42">
        <f t="shared" si="405"/>
        <v>0</v>
      </c>
      <c r="BB215" s="42">
        <f t="shared" si="406"/>
        <v>0</v>
      </c>
    </row>
    <row r="216" spans="1:54" ht="30" x14ac:dyDescent="0.25">
      <c r="A216" s="31">
        <v>217</v>
      </c>
      <c r="B216" s="32"/>
      <c r="C216" s="32"/>
      <c r="D216" s="32"/>
      <c r="E216" s="29" t="s">
        <v>54</v>
      </c>
      <c r="F216" s="29" t="s">
        <v>55</v>
      </c>
      <c r="G216" s="29" t="s">
        <v>298</v>
      </c>
      <c r="H216" s="30" t="s">
        <v>57</v>
      </c>
      <c r="I216" s="32" t="s">
        <v>351</v>
      </c>
      <c r="J216" s="29" t="s">
        <v>300</v>
      </c>
      <c r="K216" s="31" t="s">
        <v>301</v>
      </c>
      <c r="L216" s="32" t="s">
        <v>61</v>
      </c>
      <c r="M216" s="32" t="s">
        <v>306</v>
      </c>
      <c r="N216" s="29" t="s">
        <v>199</v>
      </c>
      <c r="O216" s="32"/>
      <c r="P216" s="33" t="s">
        <v>352</v>
      </c>
      <c r="Q216" s="32"/>
      <c r="S216" s="29" t="s">
        <v>304</v>
      </c>
      <c r="T216" s="34">
        <v>1.08</v>
      </c>
      <c r="U216" s="35">
        <v>1.1100000000000001</v>
      </c>
      <c r="V216" s="29" t="s">
        <v>66</v>
      </c>
      <c r="W216" s="48">
        <v>25</v>
      </c>
      <c r="X216" s="48">
        <v>16</v>
      </c>
      <c r="Y216" s="48">
        <v>26</v>
      </c>
      <c r="Z216" s="53">
        <v>2.41</v>
      </c>
      <c r="AA216" s="5">
        <v>8</v>
      </c>
      <c r="AB216" s="50">
        <f t="shared" si="395"/>
        <v>1.04E-2</v>
      </c>
      <c r="AC216" s="37">
        <v>56</v>
      </c>
      <c r="AD216" s="40">
        <f t="shared" si="396"/>
        <v>43076.923076923078</v>
      </c>
      <c r="AE216" s="41">
        <v>3500</v>
      </c>
      <c r="AF216" s="51">
        <f t="shared" si="397"/>
        <v>8.1250000000000003E-2</v>
      </c>
      <c r="AG216" s="32" t="s">
        <v>305</v>
      </c>
      <c r="AH216" s="43">
        <v>0.41399999999999998</v>
      </c>
      <c r="AI216" s="42">
        <f t="shared" si="398"/>
        <v>0.45954</v>
      </c>
      <c r="AJ216" s="42">
        <f t="shared" si="399"/>
        <v>1.6507900000000002</v>
      </c>
      <c r="AK216" s="44">
        <v>0</v>
      </c>
      <c r="AL216" s="51">
        <f t="shared" si="407"/>
        <v>0</v>
      </c>
      <c r="AM216" s="44">
        <v>0</v>
      </c>
      <c r="AN216" s="51">
        <f t="shared" si="408"/>
        <v>0</v>
      </c>
      <c r="AO216" s="44">
        <v>5.5E-2</v>
      </c>
      <c r="AP216" s="42">
        <f t="shared" si="400"/>
        <v>0.16664999999999999</v>
      </c>
      <c r="AQ216" s="44">
        <v>0</v>
      </c>
      <c r="AR216" s="42">
        <f t="shared" si="401"/>
        <v>0</v>
      </c>
      <c r="AS216" s="45">
        <v>0</v>
      </c>
      <c r="AT216" s="44">
        <v>0</v>
      </c>
      <c r="AU216" s="42">
        <f t="shared" si="402"/>
        <v>0</v>
      </c>
      <c r="AV216" s="42">
        <f t="shared" si="403"/>
        <v>0.16664999999999999</v>
      </c>
      <c r="AW216" s="51">
        <f t="shared" si="409"/>
        <v>1.8174400000000002</v>
      </c>
      <c r="AX216" s="52">
        <f t="shared" si="404"/>
        <v>0.40018481848184811</v>
      </c>
      <c r="AY216" s="6">
        <v>3.03</v>
      </c>
      <c r="AZ216" s="5"/>
      <c r="BA216" s="42">
        <f t="shared" si="405"/>
        <v>0</v>
      </c>
      <c r="BB216" s="42">
        <f t="shared" si="406"/>
        <v>0</v>
      </c>
    </row>
    <row r="217" spans="1:54" ht="30" x14ac:dyDescent="0.25">
      <c r="A217" s="31">
        <v>218</v>
      </c>
      <c r="B217" s="32"/>
      <c r="C217" s="32"/>
      <c r="D217" s="32"/>
      <c r="E217" s="29" t="s">
        <v>54</v>
      </c>
      <c r="F217" s="29" t="s">
        <v>55</v>
      </c>
      <c r="G217" s="29" t="s">
        <v>298</v>
      </c>
      <c r="H217" s="30" t="s">
        <v>57</v>
      </c>
      <c r="I217" s="32" t="s">
        <v>299</v>
      </c>
      <c r="J217" s="29" t="s">
        <v>300</v>
      </c>
      <c r="K217" s="31" t="s">
        <v>301</v>
      </c>
      <c r="L217" s="32" t="s">
        <v>61</v>
      </c>
      <c r="M217" s="32" t="s">
        <v>302</v>
      </c>
      <c r="N217" s="29" t="s">
        <v>206</v>
      </c>
      <c r="O217" s="32"/>
      <c r="P217" s="33" t="s">
        <v>353</v>
      </c>
      <c r="Q217" s="32"/>
      <c r="R217" s="32"/>
      <c r="S217" s="29" t="s">
        <v>304</v>
      </c>
      <c r="T217" s="34">
        <v>0.94</v>
      </c>
      <c r="U217" s="35">
        <v>0.97</v>
      </c>
      <c r="V217" s="29" t="s">
        <v>66</v>
      </c>
      <c r="W217" s="48">
        <v>25</v>
      </c>
      <c r="X217" s="48">
        <v>16</v>
      </c>
      <c r="Y217" s="48">
        <v>24</v>
      </c>
      <c r="Z217" s="53">
        <v>1.99</v>
      </c>
      <c r="AA217" s="5">
        <v>8</v>
      </c>
      <c r="AB217" s="50">
        <f t="shared" si="395"/>
        <v>9.5999999999999992E-3</v>
      </c>
      <c r="AC217" s="37">
        <v>56</v>
      </c>
      <c r="AD217" s="40">
        <f t="shared" si="396"/>
        <v>46666.666666666672</v>
      </c>
      <c r="AE217" s="41">
        <v>3500</v>
      </c>
      <c r="AF217" s="51">
        <f t="shared" si="397"/>
        <v>7.4999999999999997E-2</v>
      </c>
      <c r="AG217" s="32" t="s">
        <v>305</v>
      </c>
      <c r="AH217" s="43">
        <v>0.41399999999999998</v>
      </c>
      <c r="AI217" s="42">
        <f t="shared" si="398"/>
        <v>0.40157999999999999</v>
      </c>
      <c r="AJ217" s="42">
        <f t="shared" si="399"/>
        <v>1.44658</v>
      </c>
      <c r="AK217" s="44">
        <v>0</v>
      </c>
      <c r="AL217" s="51">
        <f t="shared" si="407"/>
        <v>0</v>
      </c>
      <c r="AM217" s="44">
        <v>0</v>
      </c>
      <c r="AN217" s="51">
        <f t="shared" si="408"/>
        <v>0</v>
      </c>
      <c r="AO217" s="44">
        <v>5.5E-2</v>
      </c>
      <c r="AP217" s="42">
        <f t="shared" si="400"/>
        <v>0.14244999999999999</v>
      </c>
      <c r="AQ217" s="44">
        <v>0</v>
      </c>
      <c r="AR217" s="42">
        <f t="shared" si="401"/>
        <v>0</v>
      </c>
      <c r="AS217" s="45">
        <v>0</v>
      </c>
      <c r="AT217" s="44">
        <v>0</v>
      </c>
      <c r="AU217" s="42">
        <f t="shared" si="402"/>
        <v>0</v>
      </c>
      <c r="AV217" s="42">
        <f t="shared" si="403"/>
        <v>0.14244999999999999</v>
      </c>
      <c r="AW217" s="51">
        <f t="shared" si="409"/>
        <v>1.5890299999999999</v>
      </c>
      <c r="AX217" s="52">
        <f t="shared" si="404"/>
        <v>0.38647490347490349</v>
      </c>
      <c r="AY217" s="6">
        <v>2.59</v>
      </c>
      <c r="AZ217" s="5"/>
      <c r="BA217" s="42">
        <f t="shared" si="405"/>
        <v>0</v>
      </c>
      <c r="BB217" s="42">
        <f t="shared" si="406"/>
        <v>0</v>
      </c>
    </row>
    <row r="218" spans="1:54" ht="30" x14ac:dyDescent="0.25">
      <c r="A218" s="31">
        <v>219</v>
      </c>
      <c r="B218" s="32"/>
      <c r="C218" s="32"/>
      <c r="D218" s="32"/>
      <c r="E218" s="29" t="s">
        <v>54</v>
      </c>
      <c r="F218" s="29" t="s">
        <v>55</v>
      </c>
      <c r="G218" s="29" t="s">
        <v>298</v>
      </c>
      <c r="H218" s="30" t="s">
        <v>57</v>
      </c>
      <c r="I218" s="32" t="s">
        <v>299</v>
      </c>
      <c r="J218" s="29" t="s">
        <v>300</v>
      </c>
      <c r="K218" s="31" t="s">
        <v>301</v>
      </c>
      <c r="L218" s="32" t="s">
        <v>61</v>
      </c>
      <c r="M218" s="32" t="s">
        <v>306</v>
      </c>
      <c r="N218" s="29" t="s">
        <v>206</v>
      </c>
      <c r="O218" s="32"/>
      <c r="P218" s="33" t="s">
        <v>354</v>
      </c>
      <c r="Q218" s="32"/>
      <c r="S218" s="29" t="s">
        <v>304</v>
      </c>
      <c r="T218" s="34">
        <v>1.08</v>
      </c>
      <c r="U218" s="35">
        <v>1.1100000000000001</v>
      </c>
      <c r="V218" s="29" t="s">
        <v>66</v>
      </c>
      <c r="W218" s="48">
        <v>25</v>
      </c>
      <c r="X218" s="48">
        <v>16</v>
      </c>
      <c r="Y218" s="48">
        <v>26</v>
      </c>
      <c r="Z218" s="53">
        <v>2.41</v>
      </c>
      <c r="AA218" s="5">
        <v>8</v>
      </c>
      <c r="AB218" s="50">
        <f t="shared" si="395"/>
        <v>1.04E-2</v>
      </c>
      <c r="AC218" s="37">
        <v>56</v>
      </c>
      <c r="AD218" s="40">
        <f t="shared" si="396"/>
        <v>43076.923076923078</v>
      </c>
      <c r="AE218" s="41">
        <v>3500</v>
      </c>
      <c r="AF218" s="51">
        <f t="shared" si="397"/>
        <v>8.1250000000000003E-2</v>
      </c>
      <c r="AG218" s="32" t="s">
        <v>305</v>
      </c>
      <c r="AH218" s="43">
        <v>0.41399999999999998</v>
      </c>
      <c r="AI218" s="42">
        <f t="shared" si="398"/>
        <v>0.45954</v>
      </c>
      <c r="AJ218" s="42">
        <f t="shared" si="399"/>
        <v>1.6507900000000002</v>
      </c>
      <c r="AK218" s="44">
        <v>0</v>
      </c>
      <c r="AL218" s="51">
        <f t="shared" si="407"/>
        <v>0</v>
      </c>
      <c r="AM218" s="44">
        <v>0</v>
      </c>
      <c r="AN218" s="51">
        <f t="shared" si="408"/>
        <v>0</v>
      </c>
      <c r="AO218" s="44">
        <v>5.5E-2</v>
      </c>
      <c r="AP218" s="42">
        <f t="shared" si="400"/>
        <v>0.16664999999999999</v>
      </c>
      <c r="AQ218" s="44">
        <v>0</v>
      </c>
      <c r="AR218" s="42">
        <f t="shared" si="401"/>
        <v>0</v>
      </c>
      <c r="AS218" s="45">
        <v>0</v>
      </c>
      <c r="AT218" s="44">
        <v>0</v>
      </c>
      <c r="AU218" s="42">
        <f t="shared" si="402"/>
        <v>0</v>
      </c>
      <c r="AV218" s="42">
        <f t="shared" si="403"/>
        <v>0.16664999999999999</v>
      </c>
      <c r="AW218" s="51">
        <f t="shared" si="409"/>
        <v>1.8174400000000002</v>
      </c>
      <c r="AX218" s="52">
        <f t="shared" si="404"/>
        <v>0.40018481848184811</v>
      </c>
      <c r="AY218" s="6">
        <v>3.03</v>
      </c>
      <c r="AZ218" s="5"/>
      <c r="BA218" s="42">
        <f t="shared" si="405"/>
        <v>0</v>
      </c>
      <c r="BB218" s="42">
        <f t="shared" si="406"/>
        <v>0</v>
      </c>
    </row>
    <row r="219" spans="1:54" ht="30" x14ac:dyDescent="0.25">
      <c r="A219" s="31">
        <v>220</v>
      </c>
      <c r="B219" s="32"/>
      <c r="C219" s="32"/>
      <c r="D219" s="32"/>
      <c r="E219" s="29" t="s">
        <v>54</v>
      </c>
      <c r="F219" s="29" t="s">
        <v>55</v>
      </c>
      <c r="G219" s="29" t="s">
        <v>298</v>
      </c>
      <c r="H219" s="30" t="s">
        <v>57</v>
      </c>
      <c r="I219" s="32" t="s">
        <v>355</v>
      </c>
      <c r="J219" s="29" t="s">
        <v>300</v>
      </c>
      <c r="K219" s="31" t="s">
        <v>301</v>
      </c>
      <c r="L219" s="32" t="s">
        <v>356</v>
      </c>
      <c r="M219" s="32" t="s">
        <v>302</v>
      </c>
      <c r="N219" s="29" t="s">
        <v>212</v>
      </c>
      <c r="O219" s="32"/>
      <c r="P219" s="33" t="s">
        <v>357</v>
      </c>
      <c r="Q219" s="32"/>
      <c r="R219" s="32"/>
      <c r="S219" s="29" t="s">
        <v>304</v>
      </c>
      <c r="T219" s="34">
        <v>0.94</v>
      </c>
      <c r="U219" s="35">
        <v>0.97</v>
      </c>
      <c r="V219" s="29" t="s">
        <v>66</v>
      </c>
      <c r="W219" s="48">
        <v>25</v>
      </c>
      <c r="X219" s="48">
        <v>16</v>
      </c>
      <c r="Y219" s="48">
        <v>24</v>
      </c>
      <c r="Z219" s="53">
        <v>1.99</v>
      </c>
      <c r="AA219" s="5">
        <v>8</v>
      </c>
      <c r="AB219" s="50">
        <f t="shared" si="395"/>
        <v>9.5999999999999992E-3</v>
      </c>
      <c r="AC219" s="37">
        <v>56</v>
      </c>
      <c r="AD219" s="40">
        <f t="shared" si="396"/>
        <v>46666.666666666672</v>
      </c>
      <c r="AE219" s="41">
        <v>3500</v>
      </c>
      <c r="AF219" s="51">
        <f t="shared" si="397"/>
        <v>7.4999999999999997E-2</v>
      </c>
      <c r="AG219" s="32" t="s">
        <v>305</v>
      </c>
      <c r="AH219" s="43">
        <v>0.41399999999999998</v>
      </c>
      <c r="AI219" s="42">
        <f t="shared" si="398"/>
        <v>0.40157999999999999</v>
      </c>
      <c r="AJ219" s="42">
        <f t="shared" si="399"/>
        <v>1.44658</v>
      </c>
      <c r="AK219" s="44">
        <v>0</v>
      </c>
      <c r="AL219" s="51">
        <f t="shared" si="407"/>
        <v>0</v>
      </c>
      <c r="AM219" s="44">
        <v>0</v>
      </c>
      <c r="AN219" s="51">
        <f t="shared" si="408"/>
        <v>0</v>
      </c>
      <c r="AO219" s="44">
        <v>5.5E-2</v>
      </c>
      <c r="AP219" s="42">
        <f t="shared" si="400"/>
        <v>0.14244999999999999</v>
      </c>
      <c r="AQ219" s="44">
        <v>0</v>
      </c>
      <c r="AR219" s="42">
        <f t="shared" si="401"/>
        <v>0</v>
      </c>
      <c r="AS219" s="45">
        <v>0</v>
      </c>
      <c r="AT219" s="44">
        <v>0</v>
      </c>
      <c r="AU219" s="42">
        <f t="shared" si="402"/>
        <v>0</v>
      </c>
      <c r="AV219" s="42">
        <f t="shared" si="403"/>
        <v>0.14244999999999999</v>
      </c>
      <c r="AW219" s="51">
        <f t="shared" si="409"/>
        <v>1.5890299999999999</v>
      </c>
      <c r="AX219" s="52">
        <f t="shared" si="404"/>
        <v>0.38647490347490349</v>
      </c>
      <c r="AY219" s="6">
        <v>2.59</v>
      </c>
      <c r="AZ219" s="5"/>
      <c r="BA219" s="42">
        <f t="shared" si="405"/>
        <v>0</v>
      </c>
      <c r="BB219" s="42">
        <f t="shared" si="406"/>
        <v>0</v>
      </c>
    </row>
    <row r="220" spans="1:54" ht="30" x14ac:dyDescent="0.25">
      <c r="A220" s="31">
        <v>221</v>
      </c>
      <c r="B220" s="32"/>
      <c r="C220" s="32"/>
      <c r="D220" s="32"/>
      <c r="E220" s="29" t="s">
        <v>54</v>
      </c>
      <c r="F220" s="29" t="s">
        <v>55</v>
      </c>
      <c r="G220" s="29" t="s">
        <v>298</v>
      </c>
      <c r="H220" s="30" t="s">
        <v>57</v>
      </c>
      <c r="I220" s="32" t="s">
        <v>299</v>
      </c>
      <c r="J220" s="29" t="s">
        <v>300</v>
      </c>
      <c r="K220" s="31" t="s">
        <v>301</v>
      </c>
      <c r="L220" s="32" t="s">
        <v>61</v>
      </c>
      <c r="M220" s="32" t="s">
        <v>306</v>
      </c>
      <c r="N220" s="29" t="s">
        <v>212</v>
      </c>
      <c r="O220" s="32"/>
      <c r="P220" s="33" t="s">
        <v>358</v>
      </c>
      <c r="Q220" s="32"/>
      <c r="S220" s="29" t="s">
        <v>304</v>
      </c>
      <c r="T220" s="34">
        <v>1.08</v>
      </c>
      <c r="U220" s="35">
        <v>1.1100000000000001</v>
      </c>
      <c r="V220" s="29" t="s">
        <v>66</v>
      </c>
      <c r="W220" s="48">
        <v>25</v>
      </c>
      <c r="X220" s="48">
        <v>16</v>
      </c>
      <c r="Y220" s="48">
        <v>26</v>
      </c>
      <c r="Z220" s="53">
        <v>2.41</v>
      </c>
      <c r="AA220" s="5">
        <v>8</v>
      </c>
      <c r="AB220" s="50">
        <f t="shared" si="395"/>
        <v>1.04E-2</v>
      </c>
      <c r="AC220" s="37">
        <v>56</v>
      </c>
      <c r="AD220" s="40">
        <f t="shared" si="396"/>
        <v>43076.923076923078</v>
      </c>
      <c r="AE220" s="41">
        <v>3500</v>
      </c>
      <c r="AF220" s="51">
        <f t="shared" si="397"/>
        <v>8.1250000000000003E-2</v>
      </c>
      <c r="AG220" s="32" t="s">
        <v>305</v>
      </c>
      <c r="AH220" s="43">
        <v>0.41399999999999998</v>
      </c>
      <c r="AI220" s="42">
        <f t="shared" si="398"/>
        <v>0.45954</v>
      </c>
      <c r="AJ220" s="42">
        <f t="shared" si="399"/>
        <v>1.6507900000000002</v>
      </c>
      <c r="AK220" s="44">
        <v>0</v>
      </c>
      <c r="AL220" s="51">
        <f t="shared" si="407"/>
        <v>0</v>
      </c>
      <c r="AM220" s="44">
        <v>0</v>
      </c>
      <c r="AN220" s="51">
        <f t="shared" si="408"/>
        <v>0</v>
      </c>
      <c r="AO220" s="44">
        <v>5.5E-2</v>
      </c>
      <c r="AP220" s="42">
        <f t="shared" si="400"/>
        <v>0.16664999999999999</v>
      </c>
      <c r="AQ220" s="44">
        <v>0</v>
      </c>
      <c r="AR220" s="42">
        <f t="shared" si="401"/>
        <v>0</v>
      </c>
      <c r="AS220" s="45">
        <v>0</v>
      </c>
      <c r="AT220" s="44">
        <v>0</v>
      </c>
      <c r="AU220" s="42">
        <f t="shared" si="402"/>
        <v>0</v>
      </c>
      <c r="AV220" s="42">
        <f t="shared" si="403"/>
        <v>0.16664999999999999</v>
      </c>
      <c r="AW220" s="51">
        <f t="shared" si="409"/>
        <v>1.8174400000000002</v>
      </c>
      <c r="AX220" s="52">
        <f t="shared" si="404"/>
        <v>0.40018481848184811</v>
      </c>
      <c r="AY220" s="6">
        <v>3.03</v>
      </c>
      <c r="AZ220" s="5"/>
      <c r="BA220" s="42">
        <f t="shared" si="405"/>
        <v>0</v>
      </c>
      <c r="BB220" s="42">
        <f t="shared" si="406"/>
        <v>0</v>
      </c>
    </row>
    <row r="221" spans="1:54" ht="30" x14ac:dyDescent="0.25">
      <c r="A221" s="31">
        <v>222</v>
      </c>
      <c r="B221" s="32"/>
      <c r="C221" s="32"/>
      <c r="D221" s="32"/>
      <c r="E221" s="29" t="s">
        <v>54</v>
      </c>
      <c r="F221" s="29" t="s">
        <v>55</v>
      </c>
      <c r="G221" s="29" t="s">
        <v>298</v>
      </c>
      <c r="H221" s="30" t="s">
        <v>57</v>
      </c>
      <c r="I221" s="32" t="s">
        <v>299</v>
      </c>
      <c r="J221" s="29" t="s">
        <v>300</v>
      </c>
      <c r="K221" s="31" t="s">
        <v>301</v>
      </c>
      <c r="L221" s="32" t="s">
        <v>61</v>
      </c>
      <c r="M221" s="32" t="s">
        <v>302</v>
      </c>
      <c r="N221" s="29" t="s">
        <v>218</v>
      </c>
      <c r="O221" s="32"/>
      <c r="P221" s="33" t="s">
        <v>359</v>
      </c>
      <c r="Q221" s="32"/>
      <c r="R221" s="32"/>
      <c r="S221" s="29" t="s">
        <v>304</v>
      </c>
      <c r="T221" s="34">
        <v>0.94</v>
      </c>
      <c r="U221" s="35">
        <v>0.97</v>
      </c>
      <c r="V221" s="29" t="s">
        <v>66</v>
      </c>
      <c r="W221" s="48">
        <v>25</v>
      </c>
      <c r="X221" s="48">
        <v>16</v>
      </c>
      <c r="Y221" s="48">
        <v>24</v>
      </c>
      <c r="Z221" s="53">
        <v>1.99</v>
      </c>
      <c r="AA221" s="5">
        <v>8</v>
      </c>
      <c r="AB221" s="50">
        <f t="shared" si="395"/>
        <v>9.5999999999999992E-3</v>
      </c>
      <c r="AC221" s="37">
        <v>56</v>
      </c>
      <c r="AD221" s="40">
        <f t="shared" si="396"/>
        <v>46666.666666666672</v>
      </c>
      <c r="AE221" s="41">
        <v>3500</v>
      </c>
      <c r="AF221" s="51">
        <f t="shared" si="397"/>
        <v>7.4999999999999997E-2</v>
      </c>
      <c r="AG221" s="32" t="s">
        <v>305</v>
      </c>
      <c r="AH221" s="43">
        <v>0.41399999999999998</v>
      </c>
      <c r="AI221" s="42">
        <f t="shared" si="398"/>
        <v>0.40157999999999999</v>
      </c>
      <c r="AJ221" s="42">
        <f t="shared" si="399"/>
        <v>1.44658</v>
      </c>
      <c r="AK221" s="44">
        <v>0</v>
      </c>
      <c r="AL221" s="51">
        <f t="shared" si="407"/>
        <v>0</v>
      </c>
      <c r="AM221" s="44">
        <v>0</v>
      </c>
      <c r="AN221" s="51">
        <f t="shared" si="408"/>
        <v>0</v>
      </c>
      <c r="AO221" s="44">
        <v>5.5E-2</v>
      </c>
      <c r="AP221" s="42">
        <f t="shared" si="400"/>
        <v>0.14244999999999999</v>
      </c>
      <c r="AQ221" s="44">
        <v>0</v>
      </c>
      <c r="AR221" s="42">
        <f t="shared" si="401"/>
        <v>0</v>
      </c>
      <c r="AS221" s="45">
        <v>0</v>
      </c>
      <c r="AT221" s="44">
        <v>0</v>
      </c>
      <c r="AU221" s="42">
        <f t="shared" si="402"/>
        <v>0</v>
      </c>
      <c r="AV221" s="42">
        <f t="shared" si="403"/>
        <v>0.14244999999999999</v>
      </c>
      <c r="AW221" s="51">
        <f t="shared" si="409"/>
        <v>1.5890299999999999</v>
      </c>
      <c r="AX221" s="52">
        <f t="shared" si="404"/>
        <v>0.38647490347490349</v>
      </c>
      <c r="AY221" s="6">
        <v>2.59</v>
      </c>
      <c r="AZ221" s="5"/>
      <c r="BA221" s="42">
        <f t="shared" si="405"/>
        <v>0</v>
      </c>
      <c r="BB221" s="42">
        <f t="shared" si="406"/>
        <v>0</v>
      </c>
    </row>
    <row r="222" spans="1:54" ht="30" x14ac:dyDescent="0.25">
      <c r="A222" s="31">
        <v>223</v>
      </c>
      <c r="B222" s="32"/>
      <c r="C222" s="32"/>
      <c r="D222" s="32"/>
      <c r="E222" s="29" t="s">
        <v>54</v>
      </c>
      <c r="F222" s="29" t="s">
        <v>55</v>
      </c>
      <c r="G222" s="29" t="s">
        <v>298</v>
      </c>
      <c r="H222" s="30" t="s">
        <v>57</v>
      </c>
      <c r="I222" s="32" t="s">
        <v>299</v>
      </c>
      <c r="J222" s="29" t="s">
        <v>300</v>
      </c>
      <c r="K222" s="31" t="s">
        <v>301</v>
      </c>
      <c r="L222" s="32" t="s">
        <v>61</v>
      </c>
      <c r="M222" s="32" t="s">
        <v>306</v>
      </c>
      <c r="N222" s="29" t="s">
        <v>218</v>
      </c>
      <c r="O222" s="32"/>
      <c r="P222" s="33" t="s">
        <v>360</v>
      </c>
      <c r="Q222" s="32"/>
      <c r="S222" s="29" t="s">
        <v>304</v>
      </c>
      <c r="T222" s="34">
        <v>1.08</v>
      </c>
      <c r="U222" s="35">
        <v>1.1100000000000001</v>
      </c>
      <c r="V222" s="29" t="s">
        <v>66</v>
      </c>
      <c r="W222" s="48">
        <v>25</v>
      </c>
      <c r="X222" s="48">
        <v>16</v>
      </c>
      <c r="Y222" s="48">
        <v>26</v>
      </c>
      <c r="Z222" s="53">
        <v>2.41</v>
      </c>
      <c r="AA222" s="5">
        <v>8</v>
      </c>
      <c r="AB222" s="50">
        <f t="shared" si="395"/>
        <v>1.04E-2</v>
      </c>
      <c r="AC222" s="37">
        <v>56</v>
      </c>
      <c r="AD222" s="40">
        <f t="shared" si="396"/>
        <v>43076.923076923078</v>
      </c>
      <c r="AE222" s="41">
        <v>3500</v>
      </c>
      <c r="AF222" s="51">
        <f t="shared" si="397"/>
        <v>8.1250000000000003E-2</v>
      </c>
      <c r="AG222" s="32" t="s">
        <v>305</v>
      </c>
      <c r="AH222" s="43">
        <v>0.41399999999999998</v>
      </c>
      <c r="AI222" s="42">
        <f t="shared" si="398"/>
        <v>0.45954</v>
      </c>
      <c r="AJ222" s="42">
        <f t="shared" si="399"/>
        <v>1.6507900000000002</v>
      </c>
      <c r="AK222" s="44">
        <v>0</v>
      </c>
      <c r="AL222" s="51">
        <f t="shared" si="407"/>
        <v>0</v>
      </c>
      <c r="AM222" s="44">
        <v>0</v>
      </c>
      <c r="AN222" s="51">
        <f t="shared" si="408"/>
        <v>0</v>
      </c>
      <c r="AO222" s="44">
        <v>5.5E-2</v>
      </c>
      <c r="AP222" s="42">
        <f t="shared" si="400"/>
        <v>0.16664999999999999</v>
      </c>
      <c r="AQ222" s="44">
        <v>0</v>
      </c>
      <c r="AR222" s="42">
        <f t="shared" si="401"/>
        <v>0</v>
      </c>
      <c r="AS222" s="45">
        <v>0</v>
      </c>
      <c r="AT222" s="44">
        <v>0</v>
      </c>
      <c r="AU222" s="42">
        <f t="shared" si="402"/>
        <v>0</v>
      </c>
      <c r="AV222" s="42">
        <f t="shared" si="403"/>
        <v>0.16664999999999999</v>
      </c>
      <c r="AW222" s="51">
        <f t="shared" si="409"/>
        <v>1.8174400000000002</v>
      </c>
      <c r="AX222" s="52">
        <f t="shared" si="404"/>
        <v>0.40018481848184811</v>
      </c>
      <c r="AY222" s="6">
        <v>3.03</v>
      </c>
      <c r="AZ222" s="5"/>
      <c r="BA222" s="42">
        <f t="shared" si="405"/>
        <v>0</v>
      </c>
      <c r="BB222" s="42">
        <f t="shared" si="406"/>
        <v>0</v>
      </c>
    </row>
    <row r="223" spans="1:54" ht="30" x14ac:dyDescent="0.25">
      <c r="A223" s="31">
        <v>224</v>
      </c>
      <c r="B223" s="32"/>
      <c r="C223" s="32"/>
      <c r="D223" s="32"/>
      <c r="E223" s="29" t="s">
        <v>54</v>
      </c>
      <c r="F223" s="29" t="s">
        <v>55</v>
      </c>
      <c r="G223" s="29" t="s">
        <v>298</v>
      </c>
      <c r="H223" s="30" t="s">
        <v>57</v>
      </c>
      <c r="I223" s="32" t="s">
        <v>361</v>
      </c>
      <c r="J223" s="29" t="s">
        <v>300</v>
      </c>
      <c r="K223" s="31" t="s">
        <v>301</v>
      </c>
      <c r="L223" s="32" t="s">
        <v>61</v>
      </c>
      <c r="M223" s="32" t="s">
        <v>302</v>
      </c>
      <c r="N223" s="29" t="s">
        <v>224</v>
      </c>
      <c r="O223" s="32"/>
      <c r="P223" s="33" t="s">
        <v>362</v>
      </c>
      <c r="Q223" s="32"/>
      <c r="R223" s="32"/>
      <c r="S223" s="29" t="s">
        <v>304</v>
      </c>
      <c r="T223" s="34">
        <v>0.94</v>
      </c>
      <c r="U223" s="35">
        <v>0.97</v>
      </c>
      <c r="V223" s="29" t="s">
        <v>66</v>
      </c>
      <c r="W223" s="48">
        <v>25</v>
      </c>
      <c r="X223" s="48">
        <v>16</v>
      </c>
      <c r="Y223" s="48">
        <v>24</v>
      </c>
      <c r="Z223" s="53">
        <v>1.99</v>
      </c>
      <c r="AA223" s="5">
        <v>8</v>
      </c>
      <c r="AB223" s="50">
        <f t="shared" si="395"/>
        <v>9.5999999999999992E-3</v>
      </c>
      <c r="AC223" s="37">
        <v>56</v>
      </c>
      <c r="AD223" s="40">
        <f t="shared" si="396"/>
        <v>46666.666666666672</v>
      </c>
      <c r="AE223" s="41">
        <v>3500</v>
      </c>
      <c r="AF223" s="51">
        <f t="shared" si="397"/>
        <v>7.4999999999999997E-2</v>
      </c>
      <c r="AG223" s="32" t="s">
        <v>305</v>
      </c>
      <c r="AH223" s="43">
        <v>0.41399999999999998</v>
      </c>
      <c r="AI223" s="42">
        <f t="shared" si="398"/>
        <v>0.40157999999999999</v>
      </c>
      <c r="AJ223" s="42">
        <f t="shared" si="399"/>
        <v>1.44658</v>
      </c>
      <c r="AK223" s="44">
        <v>0</v>
      </c>
      <c r="AL223" s="51">
        <f t="shared" si="407"/>
        <v>0</v>
      </c>
      <c r="AM223" s="44">
        <v>0</v>
      </c>
      <c r="AN223" s="51">
        <f t="shared" si="408"/>
        <v>0</v>
      </c>
      <c r="AO223" s="44">
        <v>5.5E-2</v>
      </c>
      <c r="AP223" s="42">
        <f t="shared" si="400"/>
        <v>0.14244999999999999</v>
      </c>
      <c r="AQ223" s="44">
        <v>0</v>
      </c>
      <c r="AR223" s="42">
        <f t="shared" si="401"/>
        <v>0</v>
      </c>
      <c r="AS223" s="45">
        <v>0</v>
      </c>
      <c r="AT223" s="44">
        <v>0</v>
      </c>
      <c r="AU223" s="42">
        <f t="shared" si="402"/>
        <v>0</v>
      </c>
      <c r="AV223" s="42">
        <f t="shared" si="403"/>
        <v>0.14244999999999999</v>
      </c>
      <c r="AW223" s="51">
        <f t="shared" si="409"/>
        <v>1.5890299999999999</v>
      </c>
      <c r="AX223" s="52">
        <f t="shared" si="404"/>
        <v>0.38647490347490349</v>
      </c>
      <c r="AY223" s="6">
        <v>2.59</v>
      </c>
      <c r="AZ223" s="5"/>
      <c r="BA223" s="42">
        <f t="shared" si="405"/>
        <v>0</v>
      </c>
      <c r="BB223" s="42">
        <f t="shared" si="406"/>
        <v>0</v>
      </c>
    </row>
    <row r="224" spans="1:54" ht="30" x14ac:dyDescent="0.25">
      <c r="A224" s="31">
        <v>225</v>
      </c>
      <c r="B224" s="32"/>
      <c r="C224" s="32"/>
      <c r="D224" s="32"/>
      <c r="E224" s="29" t="s">
        <v>54</v>
      </c>
      <c r="F224" s="29" t="s">
        <v>55</v>
      </c>
      <c r="G224" s="29" t="s">
        <v>298</v>
      </c>
      <c r="H224" s="30" t="s">
        <v>57</v>
      </c>
      <c r="I224" s="32" t="s">
        <v>299</v>
      </c>
      <c r="J224" s="29" t="s">
        <v>300</v>
      </c>
      <c r="K224" s="31" t="s">
        <v>301</v>
      </c>
      <c r="L224" s="32" t="s">
        <v>61</v>
      </c>
      <c r="M224" s="32" t="s">
        <v>306</v>
      </c>
      <c r="N224" s="29" t="s">
        <v>224</v>
      </c>
      <c r="O224" s="32"/>
      <c r="P224" s="33" t="s">
        <v>363</v>
      </c>
      <c r="Q224" s="32"/>
      <c r="S224" s="29" t="s">
        <v>304</v>
      </c>
      <c r="T224" s="34">
        <v>1.08</v>
      </c>
      <c r="U224" s="35">
        <v>1.1100000000000001</v>
      </c>
      <c r="V224" s="29" t="s">
        <v>66</v>
      </c>
      <c r="W224" s="48">
        <v>25</v>
      </c>
      <c r="X224" s="48">
        <v>16</v>
      </c>
      <c r="Y224" s="48">
        <v>26</v>
      </c>
      <c r="Z224" s="53">
        <v>2.41</v>
      </c>
      <c r="AA224" s="5">
        <v>8</v>
      </c>
      <c r="AB224" s="50">
        <f t="shared" si="395"/>
        <v>1.04E-2</v>
      </c>
      <c r="AC224" s="37">
        <v>56</v>
      </c>
      <c r="AD224" s="40">
        <f t="shared" si="396"/>
        <v>43076.923076923078</v>
      </c>
      <c r="AE224" s="41">
        <v>3500</v>
      </c>
      <c r="AF224" s="51">
        <f t="shared" si="397"/>
        <v>8.1250000000000003E-2</v>
      </c>
      <c r="AG224" s="32" t="s">
        <v>305</v>
      </c>
      <c r="AH224" s="43">
        <v>0.41399999999999998</v>
      </c>
      <c r="AI224" s="42">
        <f t="shared" si="398"/>
        <v>0.45954</v>
      </c>
      <c r="AJ224" s="42">
        <f t="shared" si="399"/>
        <v>1.6507900000000002</v>
      </c>
      <c r="AK224" s="44">
        <v>0</v>
      </c>
      <c r="AL224" s="51">
        <f t="shared" si="407"/>
        <v>0</v>
      </c>
      <c r="AM224" s="44">
        <v>0</v>
      </c>
      <c r="AN224" s="51">
        <f t="shared" si="408"/>
        <v>0</v>
      </c>
      <c r="AO224" s="44">
        <v>5.5E-2</v>
      </c>
      <c r="AP224" s="42">
        <f t="shared" si="400"/>
        <v>0.16664999999999999</v>
      </c>
      <c r="AQ224" s="44">
        <v>0</v>
      </c>
      <c r="AR224" s="42">
        <f t="shared" si="401"/>
        <v>0</v>
      </c>
      <c r="AS224" s="45">
        <v>0</v>
      </c>
      <c r="AT224" s="44">
        <v>0</v>
      </c>
      <c r="AU224" s="42">
        <f t="shared" si="402"/>
        <v>0</v>
      </c>
      <c r="AV224" s="42">
        <f t="shared" si="403"/>
        <v>0.16664999999999999</v>
      </c>
      <c r="AW224" s="51">
        <f t="shared" si="409"/>
        <v>1.8174400000000002</v>
      </c>
      <c r="AX224" s="52">
        <f t="shared" si="404"/>
        <v>0.40018481848184811</v>
      </c>
      <c r="AY224" s="6">
        <v>3.03</v>
      </c>
      <c r="AZ224" s="5"/>
      <c r="BA224" s="42">
        <f t="shared" si="405"/>
        <v>0</v>
      </c>
      <c r="BB224" s="42">
        <f t="shared" si="406"/>
        <v>0</v>
      </c>
    </row>
    <row r="225" spans="1:54" ht="30" x14ac:dyDescent="0.25">
      <c r="A225" s="31">
        <v>226</v>
      </c>
      <c r="B225" s="32"/>
      <c r="C225" s="32"/>
      <c r="D225" s="32"/>
      <c r="E225" s="29" t="s">
        <v>54</v>
      </c>
      <c r="F225" s="29" t="s">
        <v>55</v>
      </c>
      <c r="G225" s="29" t="s">
        <v>298</v>
      </c>
      <c r="H225" s="30" t="s">
        <v>57</v>
      </c>
      <c r="I225" s="32" t="s">
        <v>299</v>
      </c>
      <c r="J225" s="29" t="s">
        <v>300</v>
      </c>
      <c r="K225" s="31" t="s">
        <v>301</v>
      </c>
      <c r="L225" s="32" t="s">
        <v>61</v>
      </c>
      <c r="M225" s="32" t="s">
        <v>302</v>
      </c>
      <c r="N225" s="29" t="s">
        <v>230</v>
      </c>
      <c r="O225" s="32"/>
      <c r="P225" s="33" t="s">
        <v>364</v>
      </c>
      <c r="Q225" s="32"/>
      <c r="R225" s="32"/>
      <c r="S225" s="29" t="s">
        <v>304</v>
      </c>
      <c r="T225" s="34">
        <v>0.94</v>
      </c>
      <c r="U225" s="35">
        <v>0.97</v>
      </c>
      <c r="V225" s="29" t="s">
        <v>66</v>
      </c>
      <c r="W225" s="48">
        <v>25</v>
      </c>
      <c r="X225" s="48">
        <v>16</v>
      </c>
      <c r="Y225" s="48">
        <v>24</v>
      </c>
      <c r="Z225" s="53">
        <v>1.99</v>
      </c>
      <c r="AA225" s="5">
        <v>8</v>
      </c>
      <c r="AB225" s="50">
        <f t="shared" si="395"/>
        <v>9.5999999999999992E-3</v>
      </c>
      <c r="AC225" s="37">
        <v>56</v>
      </c>
      <c r="AD225" s="40">
        <f t="shared" si="396"/>
        <v>46666.666666666672</v>
      </c>
      <c r="AE225" s="41">
        <v>3500</v>
      </c>
      <c r="AF225" s="51">
        <f t="shared" si="397"/>
        <v>7.4999999999999997E-2</v>
      </c>
      <c r="AG225" s="32" t="s">
        <v>305</v>
      </c>
      <c r="AH225" s="43">
        <v>0.41399999999999998</v>
      </c>
      <c r="AI225" s="42">
        <f t="shared" si="398"/>
        <v>0.40157999999999999</v>
      </c>
      <c r="AJ225" s="42">
        <f t="shared" si="399"/>
        <v>1.44658</v>
      </c>
      <c r="AK225" s="44">
        <v>0</v>
      </c>
      <c r="AL225" s="51">
        <f t="shared" si="407"/>
        <v>0</v>
      </c>
      <c r="AM225" s="44">
        <v>0</v>
      </c>
      <c r="AN225" s="51">
        <f t="shared" si="408"/>
        <v>0</v>
      </c>
      <c r="AO225" s="44">
        <v>5.5E-2</v>
      </c>
      <c r="AP225" s="42">
        <f t="shared" si="400"/>
        <v>0.14244999999999999</v>
      </c>
      <c r="AQ225" s="44">
        <v>0</v>
      </c>
      <c r="AR225" s="42">
        <f t="shared" si="401"/>
        <v>0</v>
      </c>
      <c r="AS225" s="45">
        <v>0</v>
      </c>
      <c r="AT225" s="44">
        <v>0</v>
      </c>
      <c r="AU225" s="42">
        <f t="shared" si="402"/>
        <v>0</v>
      </c>
      <c r="AV225" s="42">
        <f t="shared" si="403"/>
        <v>0.14244999999999999</v>
      </c>
      <c r="AW225" s="51">
        <f t="shared" si="409"/>
        <v>1.5890299999999999</v>
      </c>
      <c r="AX225" s="52">
        <f t="shared" si="404"/>
        <v>0.38647490347490349</v>
      </c>
      <c r="AY225" s="6">
        <v>2.59</v>
      </c>
      <c r="AZ225" s="5"/>
      <c r="BA225" s="42">
        <f t="shared" si="405"/>
        <v>0</v>
      </c>
      <c r="BB225" s="42">
        <f t="shared" si="406"/>
        <v>0</v>
      </c>
    </row>
    <row r="226" spans="1:54" ht="30" x14ac:dyDescent="0.25">
      <c r="A226" s="31">
        <v>227</v>
      </c>
      <c r="B226" s="32"/>
      <c r="C226" s="32"/>
      <c r="D226" s="32"/>
      <c r="E226" s="29" t="s">
        <v>54</v>
      </c>
      <c r="F226" s="29" t="s">
        <v>55</v>
      </c>
      <c r="G226" s="29" t="s">
        <v>298</v>
      </c>
      <c r="H226" s="30" t="s">
        <v>57</v>
      </c>
      <c r="I226" s="32" t="s">
        <v>299</v>
      </c>
      <c r="J226" s="29" t="s">
        <v>300</v>
      </c>
      <c r="K226" s="31" t="s">
        <v>301</v>
      </c>
      <c r="L226" s="32" t="s">
        <v>61</v>
      </c>
      <c r="M226" s="32" t="s">
        <v>306</v>
      </c>
      <c r="N226" s="29" t="s">
        <v>230</v>
      </c>
      <c r="O226" s="32"/>
      <c r="P226" s="33" t="s">
        <v>365</v>
      </c>
      <c r="Q226" s="32"/>
      <c r="S226" s="29" t="s">
        <v>304</v>
      </c>
      <c r="T226" s="34">
        <v>1.08</v>
      </c>
      <c r="U226" s="35">
        <v>1.1100000000000001</v>
      </c>
      <c r="V226" s="29" t="s">
        <v>66</v>
      </c>
      <c r="W226" s="48">
        <v>25</v>
      </c>
      <c r="X226" s="48">
        <v>16</v>
      </c>
      <c r="Y226" s="48">
        <v>26</v>
      </c>
      <c r="Z226" s="53">
        <v>2.41</v>
      </c>
      <c r="AA226" s="5">
        <v>8</v>
      </c>
      <c r="AB226" s="50">
        <f t="shared" si="395"/>
        <v>1.04E-2</v>
      </c>
      <c r="AC226" s="37">
        <v>56</v>
      </c>
      <c r="AD226" s="40">
        <f t="shared" si="396"/>
        <v>43076.923076923078</v>
      </c>
      <c r="AE226" s="41">
        <v>3500</v>
      </c>
      <c r="AF226" s="51">
        <f t="shared" si="397"/>
        <v>8.1250000000000003E-2</v>
      </c>
      <c r="AG226" s="32" t="s">
        <v>305</v>
      </c>
      <c r="AH226" s="43">
        <v>0.41399999999999998</v>
      </c>
      <c r="AI226" s="42">
        <f t="shared" si="398"/>
        <v>0.45954</v>
      </c>
      <c r="AJ226" s="42">
        <f t="shared" si="399"/>
        <v>1.6507900000000002</v>
      </c>
      <c r="AK226" s="44">
        <v>0</v>
      </c>
      <c r="AL226" s="51">
        <f t="shared" si="407"/>
        <v>0</v>
      </c>
      <c r="AM226" s="44">
        <v>0</v>
      </c>
      <c r="AN226" s="51">
        <f t="shared" si="408"/>
        <v>0</v>
      </c>
      <c r="AO226" s="44">
        <v>5.5E-2</v>
      </c>
      <c r="AP226" s="42">
        <f t="shared" si="400"/>
        <v>0.16664999999999999</v>
      </c>
      <c r="AQ226" s="44">
        <v>0</v>
      </c>
      <c r="AR226" s="42">
        <f t="shared" si="401"/>
        <v>0</v>
      </c>
      <c r="AS226" s="45">
        <v>0</v>
      </c>
      <c r="AT226" s="44">
        <v>0</v>
      </c>
      <c r="AU226" s="42">
        <f t="shared" si="402"/>
        <v>0</v>
      </c>
      <c r="AV226" s="42">
        <f t="shared" si="403"/>
        <v>0.16664999999999999</v>
      </c>
      <c r="AW226" s="51">
        <f t="shared" si="409"/>
        <v>1.8174400000000002</v>
      </c>
      <c r="AX226" s="52">
        <f t="shared" si="404"/>
        <v>0.40018481848184811</v>
      </c>
      <c r="AY226" s="6">
        <v>3.03</v>
      </c>
      <c r="AZ226" s="5"/>
      <c r="BA226" s="42">
        <f t="shared" si="405"/>
        <v>0</v>
      </c>
      <c r="BB226" s="42">
        <f t="shared" si="406"/>
        <v>0</v>
      </c>
    </row>
    <row r="227" spans="1:54" ht="30" x14ac:dyDescent="0.25">
      <c r="A227" s="31">
        <v>228</v>
      </c>
      <c r="B227" s="32"/>
      <c r="C227" s="32"/>
      <c r="D227" s="32"/>
      <c r="E227" s="29" t="s">
        <v>54</v>
      </c>
      <c r="F227" s="29" t="s">
        <v>55</v>
      </c>
      <c r="G227" s="29" t="s">
        <v>298</v>
      </c>
      <c r="H227" s="30" t="s">
        <v>57</v>
      </c>
      <c r="I227" s="32" t="s">
        <v>299</v>
      </c>
      <c r="J227" s="29" t="s">
        <v>300</v>
      </c>
      <c r="K227" s="31" t="s">
        <v>301</v>
      </c>
      <c r="L227" s="32" t="s">
        <v>61</v>
      </c>
      <c r="M227" s="32" t="s">
        <v>302</v>
      </c>
      <c r="N227" s="29" t="s">
        <v>237</v>
      </c>
      <c r="O227" s="32"/>
      <c r="P227" s="33" t="s">
        <v>366</v>
      </c>
      <c r="Q227" s="32"/>
      <c r="R227" s="32"/>
      <c r="S227" s="29" t="s">
        <v>304</v>
      </c>
      <c r="T227" s="34">
        <v>0.94</v>
      </c>
      <c r="U227" s="35">
        <v>0.97</v>
      </c>
      <c r="V227" s="29" t="s">
        <v>66</v>
      </c>
      <c r="W227" s="48">
        <v>25</v>
      </c>
      <c r="X227" s="48">
        <v>16</v>
      </c>
      <c r="Y227" s="48">
        <v>24</v>
      </c>
      <c r="Z227" s="53">
        <v>1.99</v>
      </c>
      <c r="AA227" s="5">
        <v>8</v>
      </c>
      <c r="AB227" s="50">
        <f t="shared" si="395"/>
        <v>9.5999999999999992E-3</v>
      </c>
      <c r="AC227" s="37">
        <v>56</v>
      </c>
      <c r="AD227" s="40">
        <f t="shared" si="396"/>
        <v>46666.666666666672</v>
      </c>
      <c r="AE227" s="41">
        <v>3500</v>
      </c>
      <c r="AF227" s="51">
        <f t="shared" si="397"/>
        <v>7.4999999999999997E-2</v>
      </c>
      <c r="AG227" s="32" t="s">
        <v>305</v>
      </c>
      <c r="AH227" s="43">
        <v>0.41399999999999998</v>
      </c>
      <c r="AI227" s="42">
        <f t="shared" si="398"/>
        <v>0.40157999999999999</v>
      </c>
      <c r="AJ227" s="42">
        <f t="shared" si="399"/>
        <v>1.44658</v>
      </c>
      <c r="AK227" s="44">
        <v>0</v>
      </c>
      <c r="AL227" s="51">
        <f t="shared" si="407"/>
        <v>0</v>
      </c>
      <c r="AM227" s="44">
        <v>0</v>
      </c>
      <c r="AN227" s="51">
        <f t="shared" si="408"/>
        <v>0</v>
      </c>
      <c r="AO227" s="44">
        <v>5.5E-2</v>
      </c>
      <c r="AP227" s="42">
        <f t="shared" si="400"/>
        <v>0.14244999999999999</v>
      </c>
      <c r="AQ227" s="44">
        <v>0</v>
      </c>
      <c r="AR227" s="42">
        <f t="shared" si="401"/>
        <v>0</v>
      </c>
      <c r="AS227" s="45">
        <v>0</v>
      </c>
      <c r="AT227" s="44">
        <v>0</v>
      </c>
      <c r="AU227" s="42">
        <f t="shared" si="402"/>
        <v>0</v>
      </c>
      <c r="AV227" s="42">
        <f t="shared" si="403"/>
        <v>0.14244999999999999</v>
      </c>
      <c r="AW227" s="51">
        <f t="shared" si="409"/>
        <v>1.5890299999999999</v>
      </c>
      <c r="AX227" s="52">
        <f t="shared" si="404"/>
        <v>0.38647490347490349</v>
      </c>
      <c r="AY227" s="6">
        <v>2.59</v>
      </c>
      <c r="AZ227" s="5"/>
      <c r="BA227" s="42">
        <f t="shared" si="405"/>
        <v>0</v>
      </c>
      <c r="BB227" s="42">
        <f t="shared" si="406"/>
        <v>0</v>
      </c>
    </row>
    <row r="228" spans="1:54" ht="30" x14ac:dyDescent="0.25">
      <c r="A228" s="31">
        <v>229</v>
      </c>
      <c r="B228" s="32"/>
      <c r="C228" s="32"/>
      <c r="D228" s="32"/>
      <c r="E228" s="29" t="s">
        <v>54</v>
      </c>
      <c r="F228" s="29" t="s">
        <v>55</v>
      </c>
      <c r="G228" s="29" t="s">
        <v>298</v>
      </c>
      <c r="H228" s="30" t="s">
        <v>57</v>
      </c>
      <c r="I228" s="32" t="s">
        <v>299</v>
      </c>
      <c r="J228" s="29" t="s">
        <v>300</v>
      </c>
      <c r="K228" s="31" t="s">
        <v>301</v>
      </c>
      <c r="L228" s="32" t="s">
        <v>61</v>
      </c>
      <c r="M228" s="32" t="s">
        <v>306</v>
      </c>
      <c r="N228" s="29" t="s">
        <v>237</v>
      </c>
      <c r="O228" s="32"/>
      <c r="P228" s="33" t="s">
        <v>367</v>
      </c>
      <c r="Q228" s="32"/>
      <c r="S228" s="29" t="s">
        <v>304</v>
      </c>
      <c r="T228" s="34">
        <v>1.08</v>
      </c>
      <c r="U228" s="35">
        <v>1.1100000000000001</v>
      </c>
      <c r="V228" s="29" t="s">
        <v>66</v>
      </c>
      <c r="W228" s="48">
        <v>25</v>
      </c>
      <c r="X228" s="48">
        <v>16</v>
      </c>
      <c r="Y228" s="48">
        <v>26</v>
      </c>
      <c r="Z228" s="53">
        <v>2.41</v>
      </c>
      <c r="AA228" s="5">
        <v>8</v>
      </c>
      <c r="AB228" s="50">
        <f t="shared" si="395"/>
        <v>1.04E-2</v>
      </c>
      <c r="AC228" s="37">
        <v>56</v>
      </c>
      <c r="AD228" s="40">
        <f t="shared" si="396"/>
        <v>43076.923076923078</v>
      </c>
      <c r="AE228" s="41">
        <v>3500</v>
      </c>
      <c r="AF228" s="51">
        <f t="shared" si="397"/>
        <v>8.1250000000000003E-2</v>
      </c>
      <c r="AG228" s="32" t="s">
        <v>305</v>
      </c>
      <c r="AH228" s="43">
        <v>0.41399999999999998</v>
      </c>
      <c r="AI228" s="42">
        <f t="shared" si="398"/>
        <v>0.45954</v>
      </c>
      <c r="AJ228" s="42">
        <f t="shared" si="399"/>
        <v>1.6507900000000002</v>
      </c>
      <c r="AK228" s="44">
        <v>0</v>
      </c>
      <c r="AL228" s="51">
        <f t="shared" si="407"/>
        <v>0</v>
      </c>
      <c r="AM228" s="44">
        <v>0</v>
      </c>
      <c r="AN228" s="51">
        <f t="shared" si="408"/>
        <v>0</v>
      </c>
      <c r="AO228" s="44">
        <v>5.5E-2</v>
      </c>
      <c r="AP228" s="42">
        <f t="shared" si="400"/>
        <v>0.16664999999999999</v>
      </c>
      <c r="AQ228" s="44">
        <v>0</v>
      </c>
      <c r="AR228" s="42">
        <f t="shared" si="401"/>
        <v>0</v>
      </c>
      <c r="AS228" s="45">
        <v>0</v>
      </c>
      <c r="AT228" s="44">
        <v>0</v>
      </c>
      <c r="AU228" s="42">
        <f t="shared" si="402"/>
        <v>0</v>
      </c>
      <c r="AV228" s="42">
        <f t="shared" si="403"/>
        <v>0.16664999999999999</v>
      </c>
      <c r="AW228" s="51">
        <f t="shared" si="409"/>
        <v>1.8174400000000002</v>
      </c>
      <c r="AX228" s="52">
        <f t="shared" si="404"/>
        <v>0.40018481848184811</v>
      </c>
      <c r="AY228" s="6">
        <v>3.03</v>
      </c>
      <c r="AZ228" s="5"/>
      <c r="BA228" s="42">
        <f t="shared" si="405"/>
        <v>0</v>
      </c>
      <c r="BB228" s="42">
        <f t="shared" si="406"/>
        <v>0</v>
      </c>
    </row>
    <row r="229" spans="1:54" ht="30" x14ac:dyDescent="0.25">
      <c r="A229" s="31">
        <v>230</v>
      </c>
      <c r="B229" s="32"/>
      <c r="C229" s="32"/>
      <c r="D229" s="32"/>
      <c r="E229" s="29" t="s">
        <v>54</v>
      </c>
      <c r="F229" s="29" t="s">
        <v>55</v>
      </c>
      <c r="G229" s="29" t="s">
        <v>298</v>
      </c>
      <c r="H229" s="30" t="s">
        <v>57</v>
      </c>
      <c r="I229" s="32" t="s">
        <v>299</v>
      </c>
      <c r="J229" s="29" t="s">
        <v>300</v>
      </c>
      <c r="K229" s="31" t="s">
        <v>301</v>
      </c>
      <c r="L229" s="32" t="s">
        <v>61</v>
      </c>
      <c r="M229" s="32" t="s">
        <v>302</v>
      </c>
      <c r="N229" s="29" t="s">
        <v>243</v>
      </c>
      <c r="O229" s="32"/>
      <c r="P229" s="33" t="s">
        <v>368</v>
      </c>
      <c r="Q229" s="32"/>
      <c r="R229" s="32"/>
      <c r="S229" s="29" t="s">
        <v>304</v>
      </c>
      <c r="T229" s="34">
        <v>0.94</v>
      </c>
      <c r="U229" s="35">
        <v>0.97</v>
      </c>
      <c r="V229" s="29" t="s">
        <v>66</v>
      </c>
      <c r="W229" s="48">
        <v>25</v>
      </c>
      <c r="X229" s="48">
        <v>16</v>
      </c>
      <c r="Y229" s="48">
        <v>24</v>
      </c>
      <c r="Z229" s="53">
        <v>1.99</v>
      </c>
      <c r="AA229" s="5">
        <v>8</v>
      </c>
      <c r="AB229" s="50">
        <f t="shared" si="395"/>
        <v>9.5999999999999992E-3</v>
      </c>
      <c r="AC229" s="37">
        <v>56</v>
      </c>
      <c r="AD229" s="40">
        <f t="shared" si="396"/>
        <v>46666.666666666672</v>
      </c>
      <c r="AE229" s="41">
        <v>3500</v>
      </c>
      <c r="AF229" s="51">
        <f t="shared" si="397"/>
        <v>7.4999999999999997E-2</v>
      </c>
      <c r="AG229" s="32" t="s">
        <v>305</v>
      </c>
      <c r="AH229" s="43">
        <v>0.41399999999999998</v>
      </c>
      <c r="AI229" s="42">
        <f t="shared" si="398"/>
        <v>0.40157999999999999</v>
      </c>
      <c r="AJ229" s="42">
        <f t="shared" si="399"/>
        <v>1.44658</v>
      </c>
      <c r="AK229" s="44">
        <v>0</v>
      </c>
      <c r="AL229" s="51">
        <f t="shared" si="407"/>
        <v>0</v>
      </c>
      <c r="AM229" s="44">
        <v>0</v>
      </c>
      <c r="AN229" s="51">
        <f t="shared" si="408"/>
        <v>0</v>
      </c>
      <c r="AO229" s="44">
        <v>5.5E-2</v>
      </c>
      <c r="AP229" s="42">
        <f t="shared" si="400"/>
        <v>0.14244999999999999</v>
      </c>
      <c r="AQ229" s="44">
        <v>0</v>
      </c>
      <c r="AR229" s="42">
        <f t="shared" si="401"/>
        <v>0</v>
      </c>
      <c r="AS229" s="45">
        <v>0</v>
      </c>
      <c r="AT229" s="44">
        <v>0</v>
      </c>
      <c r="AU229" s="42">
        <f t="shared" si="402"/>
        <v>0</v>
      </c>
      <c r="AV229" s="42">
        <f t="shared" si="403"/>
        <v>0.14244999999999999</v>
      </c>
      <c r="AW229" s="51">
        <f t="shared" si="409"/>
        <v>1.5890299999999999</v>
      </c>
      <c r="AX229" s="52">
        <f t="shared" si="404"/>
        <v>0.38647490347490349</v>
      </c>
      <c r="AY229" s="6">
        <v>2.59</v>
      </c>
      <c r="AZ229" s="5"/>
      <c r="BA229" s="42">
        <f t="shared" si="405"/>
        <v>0</v>
      </c>
      <c r="BB229" s="42">
        <f t="shared" si="406"/>
        <v>0</v>
      </c>
    </row>
    <row r="230" spans="1:54" ht="30" x14ac:dyDescent="0.25">
      <c r="A230" s="31">
        <v>231</v>
      </c>
      <c r="B230" s="32"/>
      <c r="C230" s="32"/>
      <c r="D230" s="32"/>
      <c r="E230" s="29" t="s">
        <v>54</v>
      </c>
      <c r="F230" s="29" t="s">
        <v>55</v>
      </c>
      <c r="G230" s="29" t="s">
        <v>298</v>
      </c>
      <c r="H230" s="30" t="s">
        <v>57</v>
      </c>
      <c r="I230" s="32" t="s">
        <v>299</v>
      </c>
      <c r="J230" s="29" t="s">
        <v>300</v>
      </c>
      <c r="K230" s="31" t="s">
        <v>301</v>
      </c>
      <c r="L230" s="32" t="s">
        <v>61</v>
      </c>
      <c r="M230" s="32" t="s">
        <v>306</v>
      </c>
      <c r="N230" s="29" t="s">
        <v>243</v>
      </c>
      <c r="O230" s="32"/>
      <c r="P230" s="33" t="s">
        <v>369</v>
      </c>
      <c r="Q230" s="32"/>
      <c r="S230" s="29" t="s">
        <v>304</v>
      </c>
      <c r="T230" s="34">
        <v>1.08</v>
      </c>
      <c r="U230" s="35">
        <v>1.1100000000000001</v>
      </c>
      <c r="V230" s="29" t="s">
        <v>66</v>
      </c>
      <c r="W230" s="48">
        <v>25</v>
      </c>
      <c r="X230" s="48">
        <v>16</v>
      </c>
      <c r="Y230" s="48">
        <v>26</v>
      </c>
      <c r="Z230" s="53">
        <v>2.41</v>
      </c>
      <c r="AA230" s="5">
        <v>8</v>
      </c>
      <c r="AB230" s="50">
        <f t="shared" si="395"/>
        <v>1.04E-2</v>
      </c>
      <c r="AC230" s="37">
        <v>56</v>
      </c>
      <c r="AD230" s="40">
        <f t="shared" si="396"/>
        <v>43076.923076923078</v>
      </c>
      <c r="AE230" s="41">
        <v>3500</v>
      </c>
      <c r="AF230" s="51">
        <f t="shared" si="397"/>
        <v>8.1250000000000003E-2</v>
      </c>
      <c r="AG230" s="32" t="s">
        <v>305</v>
      </c>
      <c r="AH230" s="43">
        <v>0.41399999999999998</v>
      </c>
      <c r="AI230" s="42">
        <f t="shared" si="398"/>
        <v>0.45954</v>
      </c>
      <c r="AJ230" s="42">
        <f t="shared" si="399"/>
        <v>1.6507900000000002</v>
      </c>
      <c r="AK230" s="44">
        <v>0</v>
      </c>
      <c r="AL230" s="51">
        <f t="shared" si="407"/>
        <v>0</v>
      </c>
      <c r="AM230" s="44">
        <v>0</v>
      </c>
      <c r="AN230" s="51">
        <f t="shared" si="408"/>
        <v>0</v>
      </c>
      <c r="AO230" s="44">
        <v>5.5E-2</v>
      </c>
      <c r="AP230" s="42">
        <f t="shared" si="400"/>
        <v>0.16664999999999999</v>
      </c>
      <c r="AQ230" s="44">
        <v>0</v>
      </c>
      <c r="AR230" s="42">
        <f t="shared" si="401"/>
        <v>0</v>
      </c>
      <c r="AS230" s="45">
        <v>0</v>
      </c>
      <c r="AT230" s="44">
        <v>0</v>
      </c>
      <c r="AU230" s="42">
        <f t="shared" si="402"/>
        <v>0</v>
      </c>
      <c r="AV230" s="42">
        <f t="shared" si="403"/>
        <v>0.16664999999999999</v>
      </c>
      <c r="AW230" s="51">
        <f t="shared" si="409"/>
        <v>1.8174400000000002</v>
      </c>
      <c r="AX230" s="52">
        <f t="shared" si="404"/>
        <v>0.40018481848184811</v>
      </c>
      <c r="AY230" s="6">
        <v>3.03</v>
      </c>
      <c r="AZ230" s="5"/>
      <c r="BA230" s="42">
        <f t="shared" si="405"/>
        <v>0</v>
      </c>
      <c r="BB230" s="42">
        <f t="shared" si="406"/>
        <v>0</v>
      </c>
    </row>
    <row r="231" spans="1:54" ht="30" x14ac:dyDescent="0.25">
      <c r="A231" s="31">
        <v>232</v>
      </c>
      <c r="B231" s="32"/>
      <c r="C231" s="32"/>
      <c r="D231" s="32"/>
      <c r="E231" s="29" t="s">
        <v>54</v>
      </c>
      <c r="F231" s="29" t="s">
        <v>55</v>
      </c>
      <c r="G231" s="29" t="s">
        <v>298</v>
      </c>
      <c r="H231" s="30" t="s">
        <v>57</v>
      </c>
      <c r="I231" s="32" t="s">
        <v>299</v>
      </c>
      <c r="J231" s="29" t="s">
        <v>300</v>
      </c>
      <c r="K231" s="31" t="s">
        <v>301</v>
      </c>
      <c r="L231" s="32" t="s">
        <v>61</v>
      </c>
      <c r="M231" s="32" t="s">
        <v>302</v>
      </c>
      <c r="N231" s="29" t="s">
        <v>249</v>
      </c>
      <c r="O231" s="32"/>
      <c r="P231" s="33" t="s">
        <v>370</v>
      </c>
      <c r="Q231" s="32"/>
      <c r="R231" s="32"/>
      <c r="S231" s="29" t="s">
        <v>304</v>
      </c>
      <c r="T231" s="34">
        <v>0.94</v>
      </c>
      <c r="U231" s="35">
        <v>0.97</v>
      </c>
      <c r="V231" s="29" t="s">
        <v>66</v>
      </c>
      <c r="W231" s="48">
        <v>25</v>
      </c>
      <c r="X231" s="48">
        <v>16</v>
      </c>
      <c r="Y231" s="48">
        <v>24</v>
      </c>
      <c r="Z231" s="53">
        <v>1.99</v>
      </c>
      <c r="AA231" s="5">
        <v>8</v>
      </c>
      <c r="AB231" s="50">
        <f t="shared" si="395"/>
        <v>9.5999999999999992E-3</v>
      </c>
      <c r="AC231" s="37">
        <v>56</v>
      </c>
      <c r="AD231" s="40">
        <f t="shared" si="396"/>
        <v>46666.666666666672</v>
      </c>
      <c r="AE231" s="41">
        <v>3500</v>
      </c>
      <c r="AF231" s="51">
        <f t="shared" si="397"/>
        <v>7.4999999999999997E-2</v>
      </c>
      <c r="AG231" s="32" t="s">
        <v>305</v>
      </c>
      <c r="AH231" s="43">
        <v>0.41399999999999998</v>
      </c>
      <c r="AI231" s="42">
        <f t="shared" si="398"/>
        <v>0.40157999999999999</v>
      </c>
      <c r="AJ231" s="42">
        <f t="shared" si="399"/>
        <v>1.44658</v>
      </c>
      <c r="AK231" s="44">
        <v>0</v>
      </c>
      <c r="AL231" s="51">
        <f t="shared" si="407"/>
        <v>0</v>
      </c>
      <c r="AM231" s="44">
        <v>0</v>
      </c>
      <c r="AN231" s="51">
        <f t="shared" si="408"/>
        <v>0</v>
      </c>
      <c r="AO231" s="44">
        <v>5.5E-2</v>
      </c>
      <c r="AP231" s="42">
        <f t="shared" si="400"/>
        <v>0.14244999999999999</v>
      </c>
      <c r="AQ231" s="44">
        <v>0</v>
      </c>
      <c r="AR231" s="42">
        <f t="shared" si="401"/>
        <v>0</v>
      </c>
      <c r="AS231" s="45">
        <v>0</v>
      </c>
      <c r="AT231" s="44">
        <v>0</v>
      </c>
      <c r="AU231" s="42">
        <f t="shared" si="402"/>
        <v>0</v>
      </c>
      <c r="AV231" s="42">
        <f t="shared" si="403"/>
        <v>0.14244999999999999</v>
      </c>
      <c r="AW231" s="51">
        <f t="shared" si="409"/>
        <v>1.5890299999999999</v>
      </c>
      <c r="AX231" s="52">
        <f t="shared" si="404"/>
        <v>0.38647490347490349</v>
      </c>
      <c r="AY231" s="6">
        <v>2.59</v>
      </c>
      <c r="AZ231" s="5"/>
      <c r="BA231" s="42">
        <f t="shared" si="405"/>
        <v>0</v>
      </c>
      <c r="BB231" s="42">
        <f t="shared" si="406"/>
        <v>0</v>
      </c>
    </row>
    <row r="232" spans="1:54" ht="30" x14ac:dyDescent="0.25">
      <c r="A232" s="31">
        <v>233</v>
      </c>
      <c r="B232" s="32"/>
      <c r="C232" s="32"/>
      <c r="D232" s="32"/>
      <c r="E232" s="29" t="s">
        <v>54</v>
      </c>
      <c r="F232" s="29" t="s">
        <v>55</v>
      </c>
      <c r="G232" s="29" t="s">
        <v>298</v>
      </c>
      <c r="H232" s="30" t="s">
        <v>57</v>
      </c>
      <c r="I232" s="32" t="s">
        <v>299</v>
      </c>
      <c r="J232" s="29" t="s">
        <v>300</v>
      </c>
      <c r="K232" s="31" t="s">
        <v>301</v>
      </c>
      <c r="L232" s="32" t="s">
        <v>61</v>
      </c>
      <c r="M232" s="32" t="s">
        <v>306</v>
      </c>
      <c r="N232" s="29" t="s">
        <v>249</v>
      </c>
      <c r="O232" s="32"/>
      <c r="P232" s="33" t="s">
        <v>371</v>
      </c>
      <c r="Q232" s="32"/>
      <c r="S232" s="29" t="s">
        <v>304</v>
      </c>
      <c r="T232" s="34">
        <v>1.08</v>
      </c>
      <c r="U232" s="35">
        <v>1.1100000000000001</v>
      </c>
      <c r="V232" s="29" t="s">
        <v>66</v>
      </c>
      <c r="W232" s="48">
        <v>25</v>
      </c>
      <c r="X232" s="48">
        <v>16</v>
      </c>
      <c r="Y232" s="48">
        <v>26</v>
      </c>
      <c r="Z232" s="53">
        <v>2.41</v>
      </c>
      <c r="AA232" s="5">
        <v>8</v>
      </c>
      <c r="AB232" s="50">
        <f t="shared" si="395"/>
        <v>1.04E-2</v>
      </c>
      <c r="AC232" s="37">
        <v>56</v>
      </c>
      <c r="AD232" s="40">
        <f t="shared" si="396"/>
        <v>43076.923076923078</v>
      </c>
      <c r="AE232" s="41">
        <v>3500</v>
      </c>
      <c r="AF232" s="51">
        <f t="shared" si="397"/>
        <v>8.1250000000000003E-2</v>
      </c>
      <c r="AG232" s="32" t="s">
        <v>305</v>
      </c>
      <c r="AH232" s="43">
        <v>0.41399999999999998</v>
      </c>
      <c r="AI232" s="42">
        <f t="shared" si="398"/>
        <v>0.45954</v>
      </c>
      <c r="AJ232" s="42">
        <f t="shared" si="399"/>
        <v>1.6507900000000002</v>
      </c>
      <c r="AK232" s="44">
        <v>0</v>
      </c>
      <c r="AL232" s="51">
        <f t="shared" si="407"/>
        <v>0</v>
      </c>
      <c r="AM232" s="44">
        <v>0</v>
      </c>
      <c r="AN232" s="51">
        <f t="shared" si="408"/>
        <v>0</v>
      </c>
      <c r="AO232" s="44">
        <v>5.5E-2</v>
      </c>
      <c r="AP232" s="42">
        <f t="shared" si="400"/>
        <v>0.16664999999999999</v>
      </c>
      <c r="AQ232" s="44">
        <v>0</v>
      </c>
      <c r="AR232" s="42">
        <f t="shared" si="401"/>
        <v>0</v>
      </c>
      <c r="AS232" s="45">
        <v>0</v>
      </c>
      <c r="AT232" s="44">
        <v>0</v>
      </c>
      <c r="AU232" s="42">
        <f t="shared" si="402"/>
        <v>0</v>
      </c>
      <c r="AV232" s="42">
        <f t="shared" si="403"/>
        <v>0.16664999999999999</v>
      </c>
      <c r="AW232" s="51">
        <f t="shared" si="409"/>
        <v>1.8174400000000002</v>
      </c>
      <c r="AX232" s="52">
        <f t="shared" si="404"/>
        <v>0.40018481848184811</v>
      </c>
      <c r="AY232" s="6">
        <v>3.03</v>
      </c>
      <c r="AZ232" s="5"/>
      <c r="BA232" s="42">
        <f t="shared" si="405"/>
        <v>0</v>
      </c>
      <c r="BB232" s="42">
        <f t="shared" si="406"/>
        <v>0</v>
      </c>
    </row>
    <row r="233" spans="1:54" ht="30" x14ac:dyDescent="0.25">
      <c r="A233" s="31">
        <v>234</v>
      </c>
      <c r="B233" s="32"/>
      <c r="C233" s="32"/>
      <c r="D233" s="32"/>
      <c r="E233" s="29" t="s">
        <v>54</v>
      </c>
      <c r="F233" s="29" t="s">
        <v>55</v>
      </c>
      <c r="G233" s="29" t="s">
        <v>298</v>
      </c>
      <c r="H233" s="30" t="s">
        <v>57</v>
      </c>
      <c r="I233" s="32" t="s">
        <v>299</v>
      </c>
      <c r="J233" s="29" t="s">
        <v>300</v>
      </c>
      <c r="K233" s="31" t="s">
        <v>301</v>
      </c>
      <c r="L233" s="32" t="s">
        <v>61</v>
      </c>
      <c r="M233" s="32" t="s">
        <v>302</v>
      </c>
      <c r="N233" s="29" t="s">
        <v>255</v>
      </c>
      <c r="O233" s="32"/>
      <c r="P233" s="33" t="s">
        <v>372</v>
      </c>
      <c r="Q233" s="32"/>
      <c r="R233" s="32"/>
      <c r="S233" s="29" t="s">
        <v>304</v>
      </c>
      <c r="T233" s="34">
        <v>0.94</v>
      </c>
      <c r="U233" s="35">
        <v>0.97</v>
      </c>
      <c r="V233" s="29" t="s">
        <v>66</v>
      </c>
      <c r="W233" s="48">
        <v>25</v>
      </c>
      <c r="X233" s="48">
        <v>16</v>
      </c>
      <c r="Y233" s="48">
        <v>24</v>
      </c>
      <c r="Z233" s="53">
        <v>1.99</v>
      </c>
      <c r="AA233" s="5">
        <v>8</v>
      </c>
      <c r="AB233" s="50">
        <f t="shared" si="395"/>
        <v>9.5999999999999992E-3</v>
      </c>
      <c r="AC233" s="37">
        <v>56</v>
      </c>
      <c r="AD233" s="40">
        <f t="shared" si="396"/>
        <v>46666.666666666672</v>
      </c>
      <c r="AE233" s="41">
        <v>3500</v>
      </c>
      <c r="AF233" s="51">
        <f t="shared" si="397"/>
        <v>7.4999999999999997E-2</v>
      </c>
      <c r="AG233" s="32" t="s">
        <v>305</v>
      </c>
      <c r="AH233" s="43">
        <v>0.41399999999999998</v>
      </c>
      <c r="AI233" s="42">
        <f t="shared" si="398"/>
        <v>0.40157999999999999</v>
      </c>
      <c r="AJ233" s="42">
        <f t="shared" si="399"/>
        <v>1.44658</v>
      </c>
      <c r="AK233" s="44">
        <v>0</v>
      </c>
      <c r="AL233" s="51">
        <f t="shared" si="407"/>
        <v>0</v>
      </c>
      <c r="AM233" s="44">
        <v>0</v>
      </c>
      <c r="AN233" s="51">
        <f t="shared" si="408"/>
        <v>0</v>
      </c>
      <c r="AO233" s="44">
        <v>5.5E-2</v>
      </c>
      <c r="AP233" s="42">
        <f t="shared" si="400"/>
        <v>0.14244999999999999</v>
      </c>
      <c r="AQ233" s="44">
        <v>0</v>
      </c>
      <c r="AR233" s="42">
        <f t="shared" si="401"/>
        <v>0</v>
      </c>
      <c r="AS233" s="45">
        <v>0</v>
      </c>
      <c r="AT233" s="44">
        <v>0</v>
      </c>
      <c r="AU233" s="42">
        <f t="shared" si="402"/>
        <v>0</v>
      </c>
      <c r="AV233" s="42">
        <f t="shared" si="403"/>
        <v>0.14244999999999999</v>
      </c>
      <c r="AW233" s="51">
        <f t="shared" si="409"/>
        <v>1.5890299999999999</v>
      </c>
      <c r="AX233" s="52">
        <f t="shared" si="404"/>
        <v>0.38647490347490349</v>
      </c>
      <c r="AY233" s="6">
        <v>2.59</v>
      </c>
      <c r="AZ233" s="5"/>
      <c r="BA233" s="42">
        <f t="shared" si="405"/>
        <v>0</v>
      </c>
      <c r="BB233" s="42">
        <f t="shared" si="406"/>
        <v>0</v>
      </c>
    </row>
    <row r="234" spans="1:54" ht="30" x14ac:dyDescent="0.25">
      <c r="A234" s="31">
        <v>235</v>
      </c>
      <c r="B234" s="32"/>
      <c r="C234" s="32"/>
      <c r="D234" s="32"/>
      <c r="E234" s="29" t="s">
        <v>54</v>
      </c>
      <c r="F234" s="29" t="s">
        <v>55</v>
      </c>
      <c r="G234" s="29" t="s">
        <v>298</v>
      </c>
      <c r="H234" s="30" t="s">
        <v>57</v>
      </c>
      <c r="I234" s="32" t="s">
        <v>299</v>
      </c>
      <c r="J234" s="29" t="s">
        <v>300</v>
      </c>
      <c r="K234" s="31" t="s">
        <v>301</v>
      </c>
      <c r="L234" s="32" t="s">
        <v>61</v>
      </c>
      <c r="M234" s="32" t="s">
        <v>306</v>
      </c>
      <c r="N234" s="29" t="s">
        <v>255</v>
      </c>
      <c r="O234" s="32"/>
      <c r="P234" s="33" t="s">
        <v>373</v>
      </c>
      <c r="Q234" s="32"/>
      <c r="S234" s="29" t="s">
        <v>304</v>
      </c>
      <c r="T234" s="34">
        <v>1.08</v>
      </c>
      <c r="U234" s="35">
        <v>1.1100000000000001</v>
      </c>
      <c r="V234" s="29" t="s">
        <v>66</v>
      </c>
      <c r="W234" s="48">
        <v>25</v>
      </c>
      <c r="X234" s="48">
        <v>16</v>
      </c>
      <c r="Y234" s="48">
        <v>26</v>
      </c>
      <c r="Z234" s="53">
        <v>2.41</v>
      </c>
      <c r="AA234" s="5">
        <v>8</v>
      </c>
      <c r="AB234" s="50">
        <f t="shared" si="395"/>
        <v>1.04E-2</v>
      </c>
      <c r="AC234" s="37">
        <v>56</v>
      </c>
      <c r="AD234" s="40">
        <f t="shared" si="396"/>
        <v>43076.923076923078</v>
      </c>
      <c r="AE234" s="41">
        <v>3500</v>
      </c>
      <c r="AF234" s="51">
        <f t="shared" si="397"/>
        <v>8.1250000000000003E-2</v>
      </c>
      <c r="AG234" s="32" t="s">
        <v>305</v>
      </c>
      <c r="AH234" s="43">
        <v>0.41399999999999998</v>
      </c>
      <c r="AI234" s="42">
        <f t="shared" si="398"/>
        <v>0.45954</v>
      </c>
      <c r="AJ234" s="42">
        <f t="shared" si="399"/>
        <v>1.6507900000000002</v>
      </c>
      <c r="AK234" s="44">
        <v>0</v>
      </c>
      <c r="AL234" s="51">
        <f t="shared" si="407"/>
        <v>0</v>
      </c>
      <c r="AM234" s="44">
        <v>0</v>
      </c>
      <c r="AN234" s="51">
        <f t="shared" si="408"/>
        <v>0</v>
      </c>
      <c r="AO234" s="44">
        <v>5.5E-2</v>
      </c>
      <c r="AP234" s="42">
        <f t="shared" si="400"/>
        <v>0.16664999999999999</v>
      </c>
      <c r="AQ234" s="44">
        <v>0</v>
      </c>
      <c r="AR234" s="42">
        <f t="shared" si="401"/>
        <v>0</v>
      </c>
      <c r="AS234" s="45">
        <v>0</v>
      </c>
      <c r="AT234" s="44">
        <v>0</v>
      </c>
      <c r="AU234" s="42">
        <f t="shared" si="402"/>
        <v>0</v>
      </c>
      <c r="AV234" s="42">
        <f t="shared" si="403"/>
        <v>0.16664999999999999</v>
      </c>
      <c r="AW234" s="51">
        <f t="shared" si="409"/>
        <v>1.8174400000000002</v>
      </c>
      <c r="AX234" s="52">
        <f t="shared" si="404"/>
        <v>0.40018481848184811</v>
      </c>
      <c r="AY234" s="6">
        <v>3.03</v>
      </c>
      <c r="AZ234" s="5"/>
      <c r="BA234" s="42">
        <f t="shared" si="405"/>
        <v>0</v>
      </c>
      <c r="BB234" s="42">
        <f t="shared" si="406"/>
        <v>0</v>
      </c>
    </row>
    <row r="235" spans="1:54" ht="30" x14ac:dyDescent="0.25">
      <c r="A235" s="31">
        <v>236</v>
      </c>
      <c r="B235" s="32"/>
      <c r="C235" s="32"/>
      <c r="D235" s="32"/>
      <c r="E235" s="29" t="s">
        <v>54</v>
      </c>
      <c r="F235" s="29" t="s">
        <v>55</v>
      </c>
      <c r="G235" s="29" t="s">
        <v>298</v>
      </c>
      <c r="H235" s="30" t="s">
        <v>57</v>
      </c>
      <c r="I235" s="32" t="s">
        <v>299</v>
      </c>
      <c r="J235" s="29" t="s">
        <v>300</v>
      </c>
      <c r="K235" s="31" t="s">
        <v>301</v>
      </c>
      <c r="L235" s="32" t="s">
        <v>61</v>
      </c>
      <c r="M235" s="32" t="s">
        <v>302</v>
      </c>
      <c r="N235" s="29" t="s">
        <v>261</v>
      </c>
      <c r="O235" s="32"/>
      <c r="P235" s="33" t="s">
        <v>374</v>
      </c>
      <c r="Q235" s="32"/>
      <c r="R235" s="32"/>
      <c r="S235" s="29" t="s">
        <v>304</v>
      </c>
      <c r="T235" s="34">
        <v>0.94</v>
      </c>
      <c r="U235" s="35">
        <v>0.97</v>
      </c>
      <c r="V235" s="29" t="s">
        <v>66</v>
      </c>
      <c r="W235" s="48">
        <v>25</v>
      </c>
      <c r="X235" s="48">
        <v>16</v>
      </c>
      <c r="Y235" s="48">
        <v>24</v>
      </c>
      <c r="Z235" s="53">
        <v>1.99</v>
      </c>
      <c r="AA235" s="5">
        <v>8</v>
      </c>
      <c r="AB235" s="50">
        <f t="shared" si="395"/>
        <v>9.5999999999999992E-3</v>
      </c>
      <c r="AC235" s="37">
        <v>56</v>
      </c>
      <c r="AD235" s="40">
        <f t="shared" si="396"/>
        <v>46666.666666666672</v>
      </c>
      <c r="AE235" s="41">
        <v>3500</v>
      </c>
      <c r="AF235" s="51">
        <f t="shared" si="397"/>
        <v>7.4999999999999997E-2</v>
      </c>
      <c r="AG235" s="32" t="s">
        <v>305</v>
      </c>
      <c r="AH235" s="43">
        <v>0.41399999999999998</v>
      </c>
      <c r="AI235" s="42">
        <f t="shared" si="398"/>
        <v>0.40157999999999999</v>
      </c>
      <c r="AJ235" s="42">
        <f t="shared" si="399"/>
        <v>1.44658</v>
      </c>
      <c r="AK235" s="44">
        <v>0</v>
      </c>
      <c r="AL235" s="51">
        <f t="shared" si="407"/>
        <v>0</v>
      </c>
      <c r="AM235" s="44">
        <v>0</v>
      </c>
      <c r="AN235" s="51">
        <f t="shared" si="408"/>
        <v>0</v>
      </c>
      <c r="AO235" s="44">
        <v>5.5E-2</v>
      </c>
      <c r="AP235" s="42">
        <f t="shared" si="400"/>
        <v>0.14244999999999999</v>
      </c>
      <c r="AQ235" s="44">
        <v>0</v>
      </c>
      <c r="AR235" s="42">
        <f t="shared" si="401"/>
        <v>0</v>
      </c>
      <c r="AS235" s="45">
        <v>0</v>
      </c>
      <c r="AT235" s="44">
        <v>0</v>
      </c>
      <c r="AU235" s="42">
        <f t="shared" si="402"/>
        <v>0</v>
      </c>
      <c r="AV235" s="42">
        <f t="shared" si="403"/>
        <v>0.14244999999999999</v>
      </c>
      <c r="AW235" s="51">
        <f t="shared" si="409"/>
        <v>1.5890299999999999</v>
      </c>
      <c r="AX235" s="52">
        <f t="shared" si="404"/>
        <v>0.38647490347490349</v>
      </c>
      <c r="AY235" s="6">
        <v>2.59</v>
      </c>
      <c r="AZ235" s="5"/>
      <c r="BA235" s="42">
        <f t="shared" si="405"/>
        <v>0</v>
      </c>
      <c r="BB235" s="42">
        <f t="shared" si="406"/>
        <v>0</v>
      </c>
    </row>
    <row r="236" spans="1:54" ht="30" x14ac:dyDescent="0.25">
      <c r="A236" s="31">
        <v>237</v>
      </c>
      <c r="B236" s="32"/>
      <c r="C236" s="32"/>
      <c r="D236" s="32"/>
      <c r="E236" s="29" t="s">
        <v>54</v>
      </c>
      <c r="F236" s="29" t="s">
        <v>55</v>
      </c>
      <c r="G236" s="29" t="s">
        <v>298</v>
      </c>
      <c r="H236" s="30" t="s">
        <v>57</v>
      </c>
      <c r="I236" s="32" t="s">
        <v>299</v>
      </c>
      <c r="J236" s="29" t="s">
        <v>300</v>
      </c>
      <c r="K236" s="31" t="s">
        <v>301</v>
      </c>
      <c r="L236" s="32" t="s">
        <v>61</v>
      </c>
      <c r="M236" s="32" t="s">
        <v>306</v>
      </c>
      <c r="N236" s="29" t="s">
        <v>261</v>
      </c>
      <c r="O236" s="32"/>
      <c r="P236" s="33" t="s">
        <v>375</v>
      </c>
      <c r="Q236" s="32"/>
      <c r="S236" s="29" t="s">
        <v>304</v>
      </c>
      <c r="T236" s="34">
        <v>1.08</v>
      </c>
      <c r="U236" s="35">
        <v>1.1100000000000001</v>
      </c>
      <c r="V236" s="29" t="s">
        <v>66</v>
      </c>
      <c r="W236" s="48">
        <v>25</v>
      </c>
      <c r="X236" s="48">
        <v>16</v>
      </c>
      <c r="Y236" s="48">
        <v>26</v>
      </c>
      <c r="Z236" s="53">
        <v>2.41</v>
      </c>
      <c r="AA236" s="5">
        <v>8</v>
      </c>
      <c r="AB236" s="50">
        <f t="shared" si="395"/>
        <v>1.04E-2</v>
      </c>
      <c r="AC236" s="37">
        <v>56</v>
      </c>
      <c r="AD236" s="40">
        <f t="shared" si="396"/>
        <v>43076.923076923078</v>
      </c>
      <c r="AE236" s="41">
        <v>3500</v>
      </c>
      <c r="AF236" s="51">
        <f t="shared" si="397"/>
        <v>8.1250000000000003E-2</v>
      </c>
      <c r="AG236" s="32" t="s">
        <v>305</v>
      </c>
      <c r="AH236" s="43">
        <v>0.41399999999999998</v>
      </c>
      <c r="AI236" s="42">
        <f t="shared" si="398"/>
        <v>0.45954</v>
      </c>
      <c r="AJ236" s="42">
        <f t="shared" si="399"/>
        <v>1.6507900000000002</v>
      </c>
      <c r="AK236" s="44">
        <v>0</v>
      </c>
      <c r="AL236" s="51">
        <f t="shared" si="407"/>
        <v>0</v>
      </c>
      <c r="AM236" s="44">
        <v>0</v>
      </c>
      <c r="AN236" s="51">
        <f t="shared" si="408"/>
        <v>0</v>
      </c>
      <c r="AO236" s="44">
        <v>5.5E-2</v>
      </c>
      <c r="AP236" s="42">
        <f t="shared" si="400"/>
        <v>0.16664999999999999</v>
      </c>
      <c r="AQ236" s="44">
        <v>0</v>
      </c>
      <c r="AR236" s="42">
        <f t="shared" si="401"/>
        <v>0</v>
      </c>
      <c r="AS236" s="45">
        <v>0</v>
      </c>
      <c r="AT236" s="44">
        <v>0</v>
      </c>
      <c r="AU236" s="42">
        <f t="shared" si="402"/>
        <v>0</v>
      </c>
      <c r="AV236" s="42">
        <f t="shared" si="403"/>
        <v>0.16664999999999999</v>
      </c>
      <c r="AW236" s="51">
        <f t="shared" si="409"/>
        <v>1.8174400000000002</v>
      </c>
      <c r="AX236" s="52">
        <f t="shared" si="404"/>
        <v>0.40018481848184811</v>
      </c>
      <c r="AY236" s="6">
        <v>3.03</v>
      </c>
      <c r="AZ236" s="5"/>
      <c r="BA236" s="42">
        <f t="shared" si="405"/>
        <v>0</v>
      </c>
      <c r="BB236" s="42">
        <f t="shared" si="406"/>
        <v>0</v>
      </c>
    </row>
    <row r="237" spans="1:54" ht="30" x14ac:dyDescent="0.25">
      <c r="A237" s="31">
        <v>238</v>
      </c>
      <c r="B237" s="32"/>
      <c r="C237" s="32"/>
      <c r="D237" s="32"/>
      <c r="E237" s="29" t="s">
        <v>54</v>
      </c>
      <c r="F237" s="29" t="s">
        <v>55</v>
      </c>
      <c r="G237" s="29" t="s">
        <v>298</v>
      </c>
      <c r="H237" s="30" t="s">
        <v>57</v>
      </c>
      <c r="I237" s="32" t="s">
        <v>299</v>
      </c>
      <c r="J237" s="29" t="s">
        <v>300</v>
      </c>
      <c r="K237" s="31" t="s">
        <v>343</v>
      </c>
      <c r="L237" s="32" t="s">
        <v>61</v>
      </c>
      <c r="M237" s="32" t="s">
        <v>302</v>
      </c>
      <c r="N237" s="29" t="s">
        <v>267</v>
      </c>
      <c r="O237" s="32"/>
      <c r="P237" s="33" t="s">
        <v>376</v>
      </c>
      <c r="Q237" s="32"/>
      <c r="R237" s="32"/>
      <c r="S237" s="29" t="s">
        <v>304</v>
      </c>
      <c r="T237" s="34">
        <v>0.94</v>
      </c>
      <c r="U237" s="35">
        <v>0.97</v>
      </c>
      <c r="V237" s="29" t="s">
        <v>66</v>
      </c>
      <c r="W237" s="48">
        <v>25</v>
      </c>
      <c r="X237" s="48">
        <v>16</v>
      </c>
      <c r="Y237" s="48">
        <v>24</v>
      </c>
      <c r="Z237" s="53">
        <v>1.99</v>
      </c>
      <c r="AA237" s="5">
        <v>8</v>
      </c>
      <c r="AB237" s="50">
        <f t="shared" si="395"/>
        <v>9.5999999999999992E-3</v>
      </c>
      <c r="AC237" s="37">
        <v>56</v>
      </c>
      <c r="AD237" s="40">
        <f t="shared" si="396"/>
        <v>46666.666666666672</v>
      </c>
      <c r="AE237" s="41">
        <v>3500</v>
      </c>
      <c r="AF237" s="51">
        <f t="shared" si="397"/>
        <v>7.4999999999999997E-2</v>
      </c>
      <c r="AG237" s="32" t="s">
        <v>305</v>
      </c>
      <c r="AH237" s="43">
        <v>0.41399999999999998</v>
      </c>
      <c r="AI237" s="42">
        <f t="shared" si="398"/>
        <v>0.40157999999999999</v>
      </c>
      <c r="AJ237" s="42">
        <f t="shared" si="399"/>
        <v>1.44658</v>
      </c>
      <c r="AK237" s="44">
        <v>0</v>
      </c>
      <c r="AL237" s="51">
        <f t="shared" si="407"/>
        <v>0</v>
      </c>
      <c r="AM237" s="44">
        <v>0</v>
      </c>
      <c r="AN237" s="51">
        <f t="shared" si="408"/>
        <v>0</v>
      </c>
      <c r="AO237" s="44">
        <v>5.5E-2</v>
      </c>
      <c r="AP237" s="42">
        <f t="shared" si="400"/>
        <v>0.14244999999999999</v>
      </c>
      <c r="AQ237" s="44">
        <v>0</v>
      </c>
      <c r="AR237" s="42">
        <f t="shared" si="401"/>
        <v>0</v>
      </c>
      <c r="AS237" s="45">
        <v>0</v>
      </c>
      <c r="AT237" s="44">
        <v>0</v>
      </c>
      <c r="AU237" s="42">
        <f t="shared" si="402"/>
        <v>0</v>
      </c>
      <c r="AV237" s="42">
        <f t="shared" si="403"/>
        <v>0.14244999999999999</v>
      </c>
      <c r="AW237" s="51">
        <f t="shared" si="409"/>
        <v>1.5890299999999999</v>
      </c>
      <c r="AX237" s="52">
        <f t="shared" si="404"/>
        <v>0.38647490347490349</v>
      </c>
      <c r="AY237" s="6">
        <v>2.59</v>
      </c>
      <c r="AZ237" s="5"/>
      <c r="BA237" s="42">
        <f t="shared" si="405"/>
        <v>0</v>
      </c>
      <c r="BB237" s="42">
        <f t="shared" si="406"/>
        <v>0</v>
      </c>
    </row>
    <row r="238" spans="1:54" ht="30" x14ac:dyDescent="0.25">
      <c r="A238" s="31">
        <v>239</v>
      </c>
      <c r="B238" s="32"/>
      <c r="C238" s="32"/>
      <c r="D238" s="32"/>
      <c r="E238" s="29" t="s">
        <v>54</v>
      </c>
      <c r="F238" s="29" t="s">
        <v>55</v>
      </c>
      <c r="G238" s="29" t="s">
        <v>298</v>
      </c>
      <c r="H238" s="30" t="s">
        <v>57</v>
      </c>
      <c r="I238" s="32" t="s">
        <v>299</v>
      </c>
      <c r="J238" s="29" t="s">
        <v>377</v>
      </c>
      <c r="K238" s="31" t="s">
        <v>301</v>
      </c>
      <c r="L238" s="32" t="s">
        <v>61</v>
      </c>
      <c r="M238" s="32" t="s">
        <v>306</v>
      </c>
      <c r="N238" s="29" t="s">
        <v>267</v>
      </c>
      <c r="O238" s="32"/>
      <c r="P238" s="33" t="s">
        <v>378</v>
      </c>
      <c r="Q238" s="32"/>
      <c r="S238" s="29" t="s">
        <v>304</v>
      </c>
      <c r="T238" s="34">
        <v>1.08</v>
      </c>
      <c r="U238" s="35">
        <v>1.1100000000000001</v>
      </c>
      <c r="V238" s="29" t="s">
        <v>66</v>
      </c>
      <c r="W238" s="48">
        <v>25</v>
      </c>
      <c r="X238" s="48">
        <v>16</v>
      </c>
      <c r="Y238" s="48">
        <v>26</v>
      </c>
      <c r="Z238" s="53">
        <v>2.41</v>
      </c>
      <c r="AA238" s="5">
        <v>8</v>
      </c>
      <c r="AB238" s="50">
        <f t="shared" si="395"/>
        <v>1.04E-2</v>
      </c>
      <c r="AC238" s="37">
        <v>56</v>
      </c>
      <c r="AD238" s="40">
        <f t="shared" si="396"/>
        <v>43076.923076923078</v>
      </c>
      <c r="AE238" s="41">
        <v>3500</v>
      </c>
      <c r="AF238" s="51">
        <f t="shared" si="397"/>
        <v>8.1250000000000003E-2</v>
      </c>
      <c r="AG238" s="32" t="s">
        <v>305</v>
      </c>
      <c r="AH238" s="43">
        <v>0.41399999999999998</v>
      </c>
      <c r="AI238" s="42">
        <f t="shared" si="398"/>
        <v>0.45954</v>
      </c>
      <c r="AJ238" s="42">
        <f t="shared" si="399"/>
        <v>1.6507900000000002</v>
      </c>
      <c r="AK238" s="44">
        <v>0</v>
      </c>
      <c r="AL238" s="51">
        <f t="shared" si="407"/>
        <v>0</v>
      </c>
      <c r="AM238" s="44">
        <v>0</v>
      </c>
      <c r="AN238" s="51">
        <f t="shared" si="408"/>
        <v>0</v>
      </c>
      <c r="AO238" s="44">
        <v>5.5E-2</v>
      </c>
      <c r="AP238" s="42">
        <f t="shared" si="400"/>
        <v>0.16664999999999999</v>
      </c>
      <c r="AQ238" s="44">
        <v>0</v>
      </c>
      <c r="AR238" s="42">
        <f t="shared" si="401"/>
        <v>0</v>
      </c>
      <c r="AS238" s="45">
        <v>0</v>
      </c>
      <c r="AT238" s="44">
        <v>0</v>
      </c>
      <c r="AU238" s="42">
        <f t="shared" si="402"/>
        <v>0</v>
      </c>
      <c r="AV238" s="42">
        <f t="shared" si="403"/>
        <v>0.16664999999999999</v>
      </c>
      <c r="AW238" s="51">
        <f t="shared" si="409"/>
        <v>1.8174400000000002</v>
      </c>
      <c r="AX238" s="52">
        <f t="shared" si="404"/>
        <v>0.40018481848184811</v>
      </c>
      <c r="AY238" s="6">
        <v>3.03</v>
      </c>
      <c r="AZ238" s="5"/>
      <c r="BA238" s="42">
        <f t="shared" si="405"/>
        <v>0</v>
      </c>
      <c r="BB238" s="42">
        <f t="shared" si="406"/>
        <v>0</v>
      </c>
    </row>
    <row r="239" spans="1:54" ht="30" x14ac:dyDescent="0.25">
      <c r="A239" s="31">
        <v>240</v>
      </c>
      <c r="B239" s="32"/>
      <c r="C239" s="32"/>
      <c r="D239" s="32"/>
      <c r="E239" s="29" t="s">
        <v>54</v>
      </c>
      <c r="F239" s="29" t="s">
        <v>55</v>
      </c>
      <c r="G239" s="29" t="s">
        <v>298</v>
      </c>
      <c r="H239" s="30" t="s">
        <v>57</v>
      </c>
      <c r="I239" s="32" t="s">
        <v>299</v>
      </c>
      <c r="J239" s="29" t="s">
        <v>300</v>
      </c>
      <c r="K239" s="31" t="s">
        <v>301</v>
      </c>
      <c r="L239" s="32" t="s">
        <v>61</v>
      </c>
      <c r="M239" s="32" t="s">
        <v>302</v>
      </c>
      <c r="N239" s="29" t="s">
        <v>273</v>
      </c>
      <c r="O239" s="32"/>
      <c r="P239" s="33" t="s">
        <v>379</v>
      </c>
      <c r="Q239" s="32"/>
      <c r="R239" s="32"/>
      <c r="S239" s="29" t="s">
        <v>304</v>
      </c>
      <c r="T239" s="34">
        <v>0.94</v>
      </c>
      <c r="U239" s="35">
        <v>0.97</v>
      </c>
      <c r="V239" s="29" t="s">
        <v>66</v>
      </c>
      <c r="W239" s="48">
        <v>25</v>
      </c>
      <c r="X239" s="48">
        <v>16</v>
      </c>
      <c r="Y239" s="48">
        <v>24</v>
      </c>
      <c r="Z239" s="53">
        <v>1.99</v>
      </c>
      <c r="AA239" s="5">
        <v>8</v>
      </c>
      <c r="AB239" s="50">
        <f t="shared" si="395"/>
        <v>9.5999999999999992E-3</v>
      </c>
      <c r="AC239" s="37">
        <v>56</v>
      </c>
      <c r="AD239" s="40">
        <f t="shared" si="396"/>
        <v>46666.666666666672</v>
      </c>
      <c r="AE239" s="41">
        <v>3500</v>
      </c>
      <c r="AF239" s="51">
        <f t="shared" si="397"/>
        <v>7.4999999999999997E-2</v>
      </c>
      <c r="AG239" s="32" t="s">
        <v>305</v>
      </c>
      <c r="AH239" s="43">
        <v>0.41399999999999998</v>
      </c>
      <c r="AI239" s="42">
        <f t="shared" si="398"/>
        <v>0.40157999999999999</v>
      </c>
      <c r="AJ239" s="42">
        <f t="shared" si="399"/>
        <v>1.44658</v>
      </c>
      <c r="AK239" s="44">
        <v>0</v>
      </c>
      <c r="AL239" s="51">
        <f t="shared" si="407"/>
        <v>0</v>
      </c>
      <c r="AM239" s="44">
        <v>0</v>
      </c>
      <c r="AN239" s="51">
        <f t="shared" si="408"/>
        <v>0</v>
      </c>
      <c r="AO239" s="44">
        <v>5.5E-2</v>
      </c>
      <c r="AP239" s="42">
        <f t="shared" si="400"/>
        <v>0.14244999999999999</v>
      </c>
      <c r="AQ239" s="44">
        <v>0</v>
      </c>
      <c r="AR239" s="42">
        <f t="shared" si="401"/>
        <v>0</v>
      </c>
      <c r="AS239" s="45">
        <v>0</v>
      </c>
      <c r="AT239" s="44">
        <v>0</v>
      </c>
      <c r="AU239" s="42">
        <f t="shared" si="402"/>
        <v>0</v>
      </c>
      <c r="AV239" s="42">
        <f t="shared" si="403"/>
        <v>0.14244999999999999</v>
      </c>
      <c r="AW239" s="51">
        <f t="shared" si="409"/>
        <v>1.5890299999999999</v>
      </c>
      <c r="AX239" s="52">
        <f t="shared" si="404"/>
        <v>0.38647490347490349</v>
      </c>
      <c r="AY239" s="6">
        <v>2.59</v>
      </c>
      <c r="AZ239" s="5"/>
      <c r="BA239" s="42">
        <f t="shared" si="405"/>
        <v>0</v>
      </c>
      <c r="BB239" s="42">
        <f t="shared" si="406"/>
        <v>0</v>
      </c>
    </row>
    <row r="240" spans="1:54" ht="30" x14ac:dyDescent="0.25">
      <c r="A240" s="31">
        <v>241</v>
      </c>
      <c r="B240" s="32"/>
      <c r="C240" s="32"/>
      <c r="D240" s="32"/>
      <c r="E240" s="29" t="s">
        <v>54</v>
      </c>
      <c r="F240" s="29" t="s">
        <v>55</v>
      </c>
      <c r="G240" s="29" t="s">
        <v>298</v>
      </c>
      <c r="H240" s="30" t="s">
        <v>57</v>
      </c>
      <c r="I240" s="32" t="s">
        <v>299</v>
      </c>
      <c r="J240" s="29" t="s">
        <v>300</v>
      </c>
      <c r="K240" s="31" t="s">
        <v>301</v>
      </c>
      <c r="L240" s="32" t="s">
        <v>61</v>
      </c>
      <c r="M240" s="32" t="s">
        <v>306</v>
      </c>
      <c r="N240" s="29" t="s">
        <v>273</v>
      </c>
      <c r="O240" s="32"/>
      <c r="P240" s="33" t="s">
        <v>380</v>
      </c>
      <c r="Q240" s="32"/>
      <c r="S240" s="29" t="s">
        <v>304</v>
      </c>
      <c r="T240" s="34">
        <v>1.08</v>
      </c>
      <c r="U240" s="35">
        <v>1.1100000000000001</v>
      </c>
      <c r="V240" s="29" t="s">
        <v>66</v>
      </c>
      <c r="W240" s="48">
        <v>25</v>
      </c>
      <c r="X240" s="48">
        <v>16</v>
      </c>
      <c r="Y240" s="48">
        <v>26</v>
      </c>
      <c r="Z240" s="53">
        <v>2.41</v>
      </c>
      <c r="AA240" s="5">
        <v>8</v>
      </c>
      <c r="AB240" s="50">
        <f t="shared" si="395"/>
        <v>1.04E-2</v>
      </c>
      <c r="AC240" s="37">
        <v>56</v>
      </c>
      <c r="AD240" s="40">
        <f t="shared" si="396"/>
        <v>43076.923076923078</v>
      </c>
      <c r="AE240" s="41">
        <v>3500</v>
      </c>
      <c r="AF240" s="51">
        <f t="shared" si="397"/>
        <v>8.1250000000000003E-2</v>
      </c>
      <c r="AG240" s="32" t="s">
        <v>305</v>
      </c>
      <c r="AH240" s="43">
        <v>0.41399999999999998</v>
      </c>
      <c r="AI240" s="42">
        <f t="shared" si="398"/>
        <v>0.45954</v>
      </c>
      <c r="AJ240" s="42">
        <f t="shared" si="399"/>
        <v>1.6507900000000002</v>
      </c>
      <c r="AK240" s="44">
        <v>0</v>
      </c>
      <c r="AL240" s="51">
        <f t="shared" si="407"/>
        <v>0</v>
      </c>
      <c r="AM240" s="44">
        <v>0</v>
      </c>
      <c r="AN240" s="51">
        <f t="shared" si="408"/>
        <v>0</v>
      </c>
      <c r="AO240" s="44">
        <v>5.5E-2</v>
      </c>
      <c r="AP240" s="42">
        <f t="shared" si="400"/>
        <v>0.16664999999999999</v>
      </c>
      <c r="AQ240" s="44">
        <v>0</v>
      </c>
      <c r="AR240" s="42">
        <f t="shared" si="401"/>
        <v>0</v>
      </c>
      <c r="AS240" s="45">
        <v>0</v>
      </c>
      <c r="AT240" s="44">
        <v>0</v>
      </c>
      <c r="AU240" s="42">
        <f t="shared" si="402"/>
        <v>0</v>
      </c>
      <c r="AV240" s="42">
        <f t="shared" si="403"/>
        <v>0.16664999999999999</v>
      </c>
      <c r="AW240" s="51">
        <f t="shared" si="409"/>
        <v>1.8174400000000002</v>
      </c>
      <c r="AX240" s="52">
        <f t="shared" si="404"/>
        <v>0.40018481848184811</v>
      </c>
      <c r="AY240" s="6">
        <v>3.03</v>
      </c>
      <c r="AZ240" s="5"/>
      <c r="BA240" s="42">
        <f t="shared" si="405"/>
        <v>0</v>
      </c>
      <c r="BB240" s="42">
        <f t="shared" si="406"/>
        <v>0</v>
      </c>
    </row>
    <row r="241" spans="1:54" ht="30" x14ac:dyDescent="0.25">
      <c r="A241" s="31">
        <v>242</v>
      </c>
      <c r="B241" s="32"/>
      <c r="C241" s="32"/>
      <c r="D241" s="32"/>
      <c r="E241" s="29" t="s">
        <v>54</v>
      </c>
      <c r="F241" s="29" t="s">
        <v>55</v>
      </c>
      <c r="G241" s="29" t="s">
        <v>298</v>
      </c>
      <c r="H241" s="30" t="s">
        <v>57</v>
      </c>
      <c r="I241" s="32" t="s">
        <v>299</v>
      </c>
      <c r="J241" s="29" t="s">
        <v>300</v>
      </c>
      <c r="K241" s="31" t="s">
        <v>301</v>
      </c>
      <c r="L241" s="32" t="s">
        <v>61</v>
      </c>
      <c r="M241" s="32" t="s">
        <v>302</v>
      </c>
      <c r="N241" s="29" t="s">
        <v>279</v>
      </c>
      <c r="O241" s="32"/>
      <c r="P241" s="33" t="s">
        <v>381</v>
      </c>
      <c r="Q241" s="32"/>
      <c r="R241" s="32"/>
      <c r="S241" s="29" t="s">
        <v>304</v>
      </c>
      <c r="T241" s="34">
        <v>0.94</v>
      </c>
      <c r="U241" s="35">
        <v>0.97</v>
      </c>
      <c r="V241" s="29" t="s">
        <v>66</v>
      </c>
      <c r="W241" s="48">
        <v>25</v>
      </c>
      <c r="X241" s="48">
        <v>16</v>
      </c>
      <c r="Y241" s="48">
        <v>24</v>
      </c>
      <c r="Z241" s="53">
        <v>1.99</v>
      </c>
      <c r="AA241" s="5">
        <v>8</v>
      </c>
      <c r="AB241" s="50">
        <f t="shared" si="395"/>
        <v>9.5999999999999992E-3</v>
      </c>
      <c r="AC241" s="37">
        <v>56</v>
      </c>
      <c r="AD241" s="40">
        <f t="shared" si="396"/>
        <v>46666.666666666672</v>
      </c>
      <c r="AE241" s="41">
        <v>3500</v>
      </c>
      <c r="AF241" s="51">
        <f t="shared" si="397"/>
        <v>7.4999999999999997E-2</v>
      </c>
      <c r="AG241" s="32" t="s">
        <v>305</v>
      </c>
      <c r="AH241" s="43">
        <v>0.41399999999999998</v>
      </c>
      <c r="AI241" s="42">
        <f t="shared" si="398"/>
        <v>0.40157999999999999</v>
      </c>
      <c r="AJ241" s="42">
        <f t="shared" si="399"/>
        <v>1.44658</v>
      </c>
      <c r="AK241" s="44">
        <v>0</v>
      </c>
      <c r="AL241" s="51">
        <f t="shared" si="407"/>
        <v>0</v>
      </c>
      <c r="AM241" s="44">
        <v>0</v>
      </c>
      <c r="AN241" s="51">
        <f t="shared" si="408"/>
        <v>0</v>
      </c>
      <c r="AO241" s="44">
        <v>5.5E-2</v>
      </c>
      <c r="AP241" s="42">
        <f t="shared" si="400"/>
        <v>0.14244999999999999</v>
      </c>
      <c r="AQ241" s="44">
        <v>0</v>
      </c>
      <c r="AR241" s="42">
        <f t="shared" si="401"/>
        <v>0</v>
      </c>
      <c r="AS241" s="45">
        <v>0</v>
      </c>
      <c r="AT241" s="44">
        <v>0</v>
      </c>
      <c r="AU241" s="42">
        <f t="shared" si="402"/>
        <v>0</v>
      </c>
      <c r="AV241" s="42">
        <f t="shared" si="403"/>
        <v>0.14244999999999999</v>
      </c>
      <c r="AW241" s="51">
        <f t="shared" si="409"/>
        <v>1.5890299999999999</v>
      </c>
      <c r="AX241" s="52">
        <f t="shared" si="404"/>
        <v>0.38647490347490349</v>
      </c>
      <c r="AY241" s="6">
        <v>2.59</v>
      </c>
      <c r="AZ241" s="5"/>
      <c r="BA241" s="42">
        <f t="shared" si="405"/>
        <v>0</v>
      </c>
      <c r="BB241" s="42">
        <f t="shared" si="406"/>
        <v>0</v>
      </c>
    </row>
    <row r="242" spans="1:54" ht="30" x14ac:dyDescent="0.25">
      <c r="A242" s="31">
        <v>243</v>
      </c>
      <c r="B242" s="32"/>
      <c r="C242" s="32"/>
      <c r="D242" s="32"/>
      <c r="E242" s="29" t="s">
        <v>54</v>
      </c>
      <c r="F242" s="29" t="s">
        <v>55</v>
      </c>
      <c r="G242" s="29" t="s">
        <v>298</v>
      </c>
      <c r="H242" s="30" t="s">
        <v>57</v>
      </c>
      <c r="I242" s="32" t="s">
        <v>299</v>
      </c>
      <c r="J242" s="29" t="s">
        <v>300</v>
      </c>
      <c r="K242" s="31" t="s">
        <v>301</v>
      </c>
      <c r="L242" s="32" t="s">
        <v>61</v>
      </c>
      <c r="M242" s="32" t="s">
        <v>306</v>
      </c>
      <c r="N242" s="29" t="s">
        <v>279</v>
      </c>
      <c r="O242" s="32"/>
      <c r="P242" s="33" t="s">
        <v>382</v>
      </c>
      <c r="Q242" s="32"/>
      <c r="S242" s="29" t="s">
        <v>304</v>
      </c>
      <c r="T242" s="34">
        <v>1.08</v>
      </c>
      <c r="U242" s="35">
        <v>1.1100000000000001</v>
      </c>
      <c r="V242" s="29" t="s">
        <v>66</v>
      </c>
      <c r="W242" s="48">
        <v>25</v>
      </c>
      <c r="X242" s="48">
        <v>16</v>
      </c>
      <c r="Y242" s="48">
        <v>26</v>
      </c>
      <c r="Z242" s="53">
        <v>2.41</v>
      </c>
      <c r="AA242" s="5">
        <v>8</v>
      </c>
      <c r="AB242" s="50">
        <f t="shared" ref="AB242:AB283" si="410">IF(W242="","",W242*X242*Y242/1000000)</f>
        <v>1.04E-2</v>
      </c>
      <c r="AC242" s="37">
        <v>56</v>
      </c>
      <c r="AD242" s="40">
        <f t="shared" ref="AD242:AD283" si="411">IF(AA242="","",AC242/AB242*AA242)</f>
        <v>43076.923076923078</v>
      </c>
      <c r="AE242" s="41">
        <v>3500</v>
      </c>
      <c r="AF242" s="51">
        <f t="shared" ref="AF242:AF283" si="412">IF(ISERROR(AE242/AD242),"",AE242/AD242)</f>
        <v>8.1250000000000003E-2</v>
      </c>
      <c r="AG242" s="32" t="s">
        <v>305</v>
      </c>
      <c r="AH242" s="43">
        <v>0.41399999999999998</v>
      </c>
      <c r="AI242" s="42">
        <f t="shared" ref="AI242:AI283" si="413">IF(ISERROR(U242*AH242),"",U242*AH242)</f>
        <v>0.45954</v>
      </c>
      <c r="AJ242" s="42">
        <f t="shared" ref="AJ242:AJ283" si="414">IF(ISERROR(U242+AF242+AI242),"",U242+AF242+AI242)</f>
        <v>1.6507900000000002</v>
      </c>
      <c r="AK242" s="44">
        <v>0</v>
      </c>
      <c r="AL242" s="51">
        <f t="shared" si="407"/>
        <v>0</v>
      </c>
      <c r="AM242" s="44">
        <v>0</v>
      </c>
      <c r="AN242" s="51">
        <f t="shared" si="408"/>
        <v>0</v>
      </c>
      <c r="AO242" s="44">
        <v>5.5E-2</v>
      </c>
      <c r="AP242" s="42">
        <f t="shared" ref="AP242:AP283" si="415">IF(ISERROR(AY242*AO242),"",AY242*AO242)</f>
        <v>0.16664999999999999</v>
      </c>
      <c r="AQ242" s="44">
        <v>0</v>
      </c>
      <c r="AR242" s="42">
        <f t="shared" ref="AR242:AR283" si="416">IF(ISERROR(U242*AQ242),"",U242*AQ242)</f>
        <v>0</v>
      </c>
      <c r="AS242" s="45">
        <v>0</v>
      </c>
      <c r="AT242" s="44">
        <v>0</v>
      </c>
      <c r="AU242" s="42">
        <f t="shared" ref="AU242:AU283" si="417">IF(ISERROR(AY242*AT242),"",AY242*AT242)</f>
        <v>0</v>
      </c>
      <c r="AV242" s="42">
        <f t="shared" ref="AV242:AV283" si="418">IF(ISERROR(AL242+AN242+AP242+AR242+AU242),"",AL242+AN242+AP242+AR242+AU242)</f>
        <v>0.16664999999999999</v>
      </c>
      <c r="AW242" s="51">
        <f t="shared" si="409"/>
        <v>1.8174400000000002</v>
      </c>
      <c r="AX242" s="52">
        <f t="shared" ref="AX242:AX283" si="419">IF(ISERROR((AY242-AW242)/AY242),"",(AY242-AW242)/AY242)</f>
        <v>0.40018481848184811</v>
      </c>
      <c r="AY242" s="6">
        <v>3.03</v>
      </c>
      <c r="AZ242" s="5"/>
      <c r="BA242" s="42">
        <f t="shared" ref="BA242:BA283" si="420">IF(ISERROR(AW242*AZ242),"",AW242*AZ242)</f>
        <v>0</v>
      </c>
      <c r="BB242" s="42">
        <f t="shared" ref="BB242:BB283" si="421">IF(ISERROR(AY242*AZ242),"",AY242*AZ242)</f>
        <v>0</v>
      </c>
    </row>
    <row r="243" spans="1:54" ht="30" x14ac:dyDescent="0.25">
      <c r="A243" s="31">
        <v>244</v>
      </c>
      <c r="B243" s="32"/>
      <c r="C243" s="32"/>
      <c r="D243" s="32"/>
      <c r="E243" s="29" t="s">
        <v>54</v>
      </c>
      <c r="F243" s="29" t="s">
        <v>55</v>
      </c>
      <c r="G243" s="29" t="s">
        <v>298</v>
      </c>
      <c r="H243" s="30" t="s">
        <v>57</v>
      </c>
      <c r="I243" s="32" t="s">
        <v>355</v>
      </c>
      <c r="J243" s="29" t="s">
        <v>300</v>
      </c>
      <c r="K243" s="31" t="s">
        <v>301</v>
      </c>
      <c r="L243" s="32" t="s">
        <v>61</v>
      </c>
      <c r="M243" s="32" t="s">
        <v>302</v>
      </c>
      <c r="N243" s="29" t="s">
        <v>285</v>
      </c>
      <c r="O243" s="32"/>
      <c r="P243" s="33" t="s">
        <v>383</v>
      </c>
      <c r="Q243" s="32"/>
      <c r="R243" s="32"/>
      <c r="S243" s="29" t="s">
        <v>304</v>
      </c>
      <c r="T243" s="34">
        <v>0.94</v>
      </c>
      <c r="U243" s="35">
        <v>0.97</v>
      </c>
      <c r="V243" s="29" t="s">
        <v>66</v>
      </c>
      <c r="W243" s="48">
        <v>25</v>
      </c>
      <c r="X243" s="48">
        <v>16</v>
      </c>
      <c r="Y243" s="48">
        <v>24</v>
      </c>
      <c r="Z243" s="53">
        <v>1.99</v>
      </c>
      <c r="AA243" s="5">
        <v>8</v>
      </c>
      <c r="AB243" s="50">
        <f t="shared" si="410"/>
        <v>9.5999999999999992E-3</v>
      </c>
      <c r="AC243" s="37">
        <v>56</v>
      </c>
      <c r="AD243" s="40">
        <f t="shared" si="411"/>
        <v>46666.666666666672</v>
      </c>
      <c r="AE243" s="41">
        <v>3500</v>
      </c>
      <c r="AF243" s="51">
        <f t="shared" si="412"/>
        <v>7.4999999999999997E-2</v>
      </c>
      <c r="AG243" s="32" t="s">
        <v>305</v>
      </c>
      <c r="AH243" s="43">
        <v>0.41399999999999998</v>
      </c>
      <c r="AI243" s="42">
        <f t="shared" si="413"/>
        <v>0.40157999999999999</v>
      </c>
      <c r="AJ243" s="42">
        <f t="shared" si="414"/>
        <v>1.44658</v>
      </c>
      <c r="AK243" s="44">
        <v>0</v>
      </c>
      <c r="AL243" s="51">
        <f t="shared" si="407"/>
        <v>0</v>
      </c>
      <c r="AM243" s="44">
        <v>0</v>
      </c>
      <c r="AN243" s="51">
        <f t="shared" si="408"/>
        <v>0</v>
      </c>
      <c r="AO243" s="44">
        <v>5.5E-2</v>
      </c>
      <c r="AP243" s="42">
        <f t="shared" si="415"/>
        <v>0.14244999999999999</v>
      </c>
      <c r="AQ243" s="44">
        <v>0</v>
      </c>
      <c r="AR243" s="42">
        <f t="shared" si="416"/>
        <v>0</v>
      </c>
      <c r="AS243" s="45">
        <v>0</v>
      </c>
      <c r="AT243" s="44">
        <v>0</v>
      </c>
      <c r="AU243" s="42">
        <f t="shared" si="417"/>
        <v>0</v>
      </c>
      <c r="AV243" s="42">
        <f t="shared" si="418"/>
        <v>0.14244999999999999</v>
      </c>
      <c r="AW243" s="51">
        <f t="shared" si="409"/>
        <v>1.5890299999999999</v>
      </c>
      <c r="AX243" s="52">
        <f t="shared" si="419"/>
        <v>0.38647490347490349</v>
      </c>
      <c r="AY243" s="6">
        <v>2.59</v>
      </c>
      <c r="AZ243" s="5"/>
      <c r="BA243" s="42">
        <f t="shared" si="420"/>
        <v>0</v>
      </c>
      <c r="BB243" s="42">
        <f t="shared" si="421"/>
        <v>0</v>
      </c>
    </row>
    <row r="244" spans="1:54" ht="30" x14ac:dyDescent="0.25">
      <c r="A244" s="31">
        <v>245</v>
      </c>
      <c r="B244" s="32"/>
      <c r="C244" s="32"/>
      <c r="D244" s="32"/>
      <c r="E244" s="29" t="s">
        <v>54</v>
      </c>
      <c r="F244" s="29" t="s">
        <v>55</v>
      </c>
      <c r="G244" s="29" t="s">
        <v>298</v>
      </c>
      <c r="H244" s="30" t="s">
        <v>57</v>
      </c>
      <c r="I244" s="32" t="s">
        <v>299</v>
      </c>
      <c r="J244" s="29" t="s">
        <v>300</v>
      </c>
      <c r="K244" s="31" t="s">
        <v>301</v>
      </c>
      <c r="L244" s="32" t="s">
        <v>61</v>
      </c>
      <c r="M244" s="32" t="s">
        <v>306</v>
      </c>
      <c r="N244" s="29" t="s">
        <v>285</v>
      </c>
      <c r="O244" s="32"/>
      <c r="P244" s="33" t="s">
        <v>384</v>
      </c>
      <c r="Q244" s="32"/>
      <c r="S244" s="29" t="s">
        <v>304</v>
      </c>
      <c r="T244" s="34">
        <v>1.08</v>
      </c>
      <c r="U244" s="35">
        <v>1.1100000000000001</v>
      </c>
      <c r="V244" s="29" t="s">
        <v>66</v>
      </c>
      <c r="W244" s="48">
        <v>25</v>
      </c>
      <c r="X244" s="48">
        <v>16</v>
      </c>
      <c r="Y244" s="48">
        <v>26</v>
      </c>
      <c r="Z244" s="53">
        <v>2.41</v>
      </c>
      <c r="AA244" s="5">
        <v>8</v>
      </c>
      <c r="AB244" s="50">
        <f t="shared" si="410"/>
        <v>1.04E-2</v>
      </c>
      <c r="AC244" s="37">
        <v>56</v>
      </c>
      <c r="AD244" s="40">
        <f t="shared" si="411"/>
        <v>43076.923076923078</v>
      </c>
      <c r="AE244" s="41">
        <v>3500</v>
      </c>
      <c r="AF244" s="51">
        <f t="shared" si="412"/>
        <v>8.1250000000000003E-2</v>
      </c>
      <c r="AG244" s="32" t="s">
        <v>305</v>
      </c>
      <c r="AH244" s="43">
        <v>0.41399999999999998</v>
      </c>
      <c r="AI244" s="42">
        <f t="shared" si="413"/>
        <v>0.45954</v>
      </c>
      <c r="AJ244" s="42">
        <f t="shared" si="414"/>
        <v>1.6507900000000002</v>
      </c>
      <c r="AK244" s="44">
        <v>0</v>
      </c>
      <c r="AL244" s="51">
        <f t="shared" si="407"/>
        <v>0</v>
      </c>
      <c r="AM244" s="44">
        <v>0</v>
      </c>
      <c r="AN244" s="51">
        <f t="shared" si="408"/>
        <v>0</v>
      </c>
      <c r="AO244" s="44">
        <v>5.5E-2</v>
      </c>
      <c r="AP244" s="42">
        <f t="shared" si="415"/>
        <v>0.16664999999999999</v>
      </c>
      <c r="AQ244" s="44">
        <v>0</v>
      </c>
      <c r="AR244" s="42">
        <f t="shared" si="416"/>
        <v>0</v>
      </c>
      <c r="AS244" s="45">
        <v>0</v>
      </c>
      <c r="AT244" s="44">
        <v>0</v>
      </c>
      <c r="AU244" s="42">
        <f t="shared" si="417"/>
        <v>0</v>
      </c>
      <c r="AV244" s="42">
        <f t="shared" si="418"/>
        <v>0.16664999999999999</v>
      </c>
      <c r="AW244" s="51">
        <f t="shared" si="409"/>
        <v>1.8174400000000002</v>
      </c>
      <c r="AX244" s="52">
        <f t="shared" si="419"/>
        <v>0.40018481848184811</v>
      </c>
      <c r="AY244" s="6">
        <v>3.03</v>
      </c>
      <c r="AZ244" s="5"/>
      <c r="BA244" s="42">
        <f t="shared" si="420"/>
        <v>0</v>
      </c>
      <c r="BB244" s="42">
        <f t="shared" si="421"/>
        <v>0</v>
      </c>
    </row>
    <row r="245" spans="1:54" ht="30" x14ac:dyDescent="0.25">
      <c r="A245" s="31">
        <v>246</v>
      </c>
      <c r="B245" s="32"/>
      <c r="C245" s="32"/>
      <c r="D245" s="32"/>
      <c r="E245" s="29" t="s">
        <v>54</v>
      </c>
      <c r="F245" s="29" t="s">
        <v>55</v>
      </c>
      <c r="G245" s="29" t="s">
        <v>298</v>
      </c>
      <c r="H245" s="30" t="s">
        <v>57</v>
      </c>
      <c r="I245" s="32" t="s">
        <v>299</v>
      </c>
      <c r="J245" s="29" t="s">
        <v>300</v>
      </c>
      <c r="K245" s="31" t="s">
        <v>301</v>
      </c>
      <c r="L245" s="32" t="s">
        <v>61</v>
      </c>
      <c r="M245" s="32" t="s">
        <v>302</v>
      </c>
      <c r="N245" s="29" t="s">
        <v>292</v>
      </c>
      <c r="O245" s="32"/>
      <c r="P245" s="33" t="s">
        <v>385</v>
      </c>
      <c r="Q245" s="32"/>
      <c r="R245" s="32"/>
      <c r="S245" s="29" t="s">
        <v>304</v>
      </c>
      <c r="T245" s="34">
        <v>0.94</v>
      </c>
      <c r="U245" s="35">
        <v>0.97</v>
      </c>
      <c r="V245" s="29" t="s">
        <v>66</v>
      </c>
      <c r="W245" s="48">
        <v>25</v>
      </c>
      <c r="X245" s="48">
        <v>16</v>
      </c>
      <c r="Y245" s="48">
        <v>24</v>
      </c>
      <c r="Z245" s="53">
        <v>1.99</v>
      </c>
      <c r="AA245" s="5">
        <v>8</v>
      </c>
      <c r="AB245" s="50">
        <f t="shared" si="410"/>
        <v>9.5999999999999992E-3</v>
      </c>
      <c r="AC245" s="37">
        <v>56</v>
      </c>
      <c r="AD245" s="40">
        <f t="shared" si="411"/>
        <v>46666.666666666672</v>
      </c>
      <c r="AE245" s="41">
        <v>3500</v>
      </c>
      <c r="AF245" s="51">
        <f t="shared" si="412"/>
        <v>7.4999999999999997E-2</v>
      </c>
      <c r="AG245" s="32" t="s">
        <v>305</v>
      </c>
      <c r="AH245" s="43">
        <v>0.41399999999999998</v>
      </c>
      <c r="AI245" s="42">
        <f t="shared" si="413"/>
        <v>0.40157999999999999</v>
      </c>
      <c r="AJ245" s="42">
        <f t="shared" si="414"/>
        <v>1.44658</v>
      </c>
      <c r="AK245" s="44">
        <v>0</v>
      </c>
      <c r="AL245" s="51">
        <f t="shared" si="407"/>
        <v>0</v>
      </c>
      <c r="AM245" s="44">
        <v>0</v>
      </c>
      <c r="AN245" s="51">
        <f t="shared" si="408"/>
        <v>0</v>
      </c>
      <c r="AO245" s="44">
        <v>5.5E-2</v>
      </c>
      <c r="AP245" s="42">
        <f t="shared" si="415"/>
        <v>0.14244999999999999</v>
      </c>
      <c r="AQ245" s="44">
        <v>0</v>
      </c>
      <c r="AR245" s="42">
        <f t="shared" si="416"/>
        <v>0</v>
      </c>
      <c r="AS245" s="45">
        <v>0</v>
      </c>
      <c r="AT245" s="44">
        <v>0</v>
      </c>
      <c r="AU245" s="42">
        <f t="shared" si="417"/>
        <v>0</v>
      </c>
      <c r="AV245" s="42">
        <f t="shared" si="418"/>
        <v>0.14244999999999999</v>
      </c>
      <c r="AW245" s="51">
        <f t="shared" si="409"/>
        <v>1.5890299999999999</v>
      </c>
      <c r="AX245" s="52">
        <f t="shared" si="419"/>
        <v>0.38647490347490349</v>
      </c>
      <c r="AY245" s="6">
        <v>2.59</v>
      </c>
      <c r="AZ245" s="5"/>
      <c r="BA245" s="42">
        <f t="shared" si="420"/>
        <v>0</v>
      </c>
      <c r="BB245" s="42">
        <f t="shared" si="421"/>
        <v>0</v>
      </c>
    </row>
    <row r="246" spans="1:54" ht="30" x14ac:dyDescent="0.25">
      <c r="A246" s="31">
        <v>247</v>
      </c>
      <c r="B246" s="32"/>
      <c r="C246" s="32"/>
      <c r="D246" s="32"/>
      <c r="E246" s="29" t="s">
        <v>54</v>
      </c>
      <c r="F246" s="29" t="s">
        <v>55</v>
      </c>
      <c r="G246" s="29" t="s">
        <v>298</v>
      </c>
      <c r="H246" s="30" t="s">
        <v>57</v>
      </c>
      <c r="I246" s="32" t="s">
        <v>299</v>
      </c>
      <c r="J246" s="29" t="s">
        <v>300</v>
      </c>
      <c r="K246" s="31" t="s">
        <v>301</v>
      </c>
      <c r="L246" s="32" t="s">
        <v>61</v>
      </c>
      <c r="M246" s="32" t="s">
        <v>306</v>
      </c>
      <c r="N246" s="29" t="s">
        <v>292</v>
      </c>
      <c r="O246" s="32"/>
      <c r="P246" s="33" t="s">
        <v>386</v>
      </c>
      <c r="Q246" s="32"/>
      <c r="S246" s="29" t="s">
        <v>304</v>
      </c>
      <c r="T246" s="34">
        <v>1.08</v>
      </c>
      <c r="U246" s="35">
        <v>1.1100000000000001</v>
      </c>
      <c r="V246" s="29" t="s">
        <v>66</v>
      </c>
      <c r="W246" s="48">
        <v>25</v>
      </c>
      <c r="X246" s="48">
        <v>16</v>
      </c>
      <c r="Y246" s="48">
        <v>26</v>
      </c>
      <c r="Z246" s="53">
        <v>2.41</v>
      </c>
      <c r="AA246" s="5">
        <v>8</v>
      </c>
      <c r="AB246" s="50">
        <f t="shared" si="410"/>
        <v>1.04E-2</v>
      </c>
      <c r="AC246" s="37">
        <v>56</v>
      </c>
      <c r="AD246" s="40">
        <f t="shared" si="411"/>
        <v>43076.923076923078</v>
      </c>
      <c r="AE246" s="41">
        <v>3500</v>
      </c>
      <c r="AF246" s="51">
        <f t="shared" si="412"/>
        <v>8.1250000000000003E-2</v>
      </c>
      <c r="AG246" s="32" t="s">
        <v>305</v>
      </c>
      <c r="AH246" s="43">
        <v>0.41399999999999998</v>
      </c>
      <c r="AI246" s="42">
        <f t="shared" si="413"/>
        <v>0.45954</v>
      </c>
      <c r="AJ246" s="42">
        <f t="shared" si="414"/>
        <v>1.6507900000000002</v>
      </c>
      <c r="AK246" s="44">
        <v>0</v>
      </c>
      <c r="AL246" s="51">
        <f t="shared" si="407"/>
        <v>0</v>
      </c>
      <c r="AM246" s="44">
        <v>0</v>
      </c>
      <c r="AN246" s="51">
        <f t="shared" si="408"/>
        <v>0</v>
      </c>
      <c r="AO246" s="44">
        <v>5.5E-2</v>
      </c>
      <c r="AP246" s="42">
        <f t="shared" si="415"/>
        <v>0.16664999999999999</v>
      </c>
      <c r="AQ246" s="44">
        <v>0</v>
      </c>
      <c r="AR246" s="42">
        <f t="shared" si="416"/>
        <v>0</v>
      </c>
      <c r="AS246" s="45">
        <v>0</v>
      </c>
      <c r="AT246" s="44">
        <v>0</v>
      </c>
      <c r="AU246" s="42">
        <f t="shared" si="417"/>
        <v>0</v>
      </c>
      <c r="AV246" s="42">
        <f t="shared" si="418"/>
        <v>0.16664999999999999</v>
      </c>
      <c r="AW246" s="51">
        <f t="shared" si="409"/>
        <v>1.8174400000000002</v>
      </c>
      <c r="AX246" s="52">
        <f t="shared" si="419"/>
        <v>0.40018481848184811</v>
      </c>
      <c r="AY246" s="6">
        <v>3.03</v>
      </c>
      <c r="AZ246" s="5"/>
      <c r="BA246" s="42">
        <f t="shared" si="420"/>
        <v>0</v>
      </c>
      <c r="BB246" s="42">
        <f t="shared" si="421"/>
        <v>0</v>
      </c>
    </row>
  </sheetData>
  <sheetProtection insertRows="0" deleteRows="0" sort="0"/>
  <protectedRanges>
    <protectedRange sqref="AF5:AG6 U2:V4 AF2:AF4 U177:Y177 AZ5:AZ6 U5:Z6 AF10:AG11 U7:V9 AF7:AF9 AZ10:AZ11 U10:Z11 AF15:AG16 U12:V14 AF12:AF14 AZ15:AZ16 U15:Z16 AF20:AG21 U17:V19 AF17:AF19 AZ20:AZ21 U20:Z21 AF25:AG26 U22:V24 AF22:AF24 AZ25:AZ26 U25:Z26 AF30:AG31 U27:V29 AF27:AF29 AZ30:AZ31 U30:Z31 AF35:AG36 U32:V34 AF32:AF34 AZ35:AZ36 U35:Z36 AF40:AG41 U37:V39 AF37:AF39 AZ40:AZ41 U40:Z41 AF45:AG46 U42:V44 AF42:AF44 AZ45:AZ46 U45:Z46 AF50:AG51 U47:V49 AF47:AF49 AZ50:AZ51 U50:Z51 AF55:AG56 U52:V54 AF52:AF54 AZ55:AZ56 U55:Z56 AF60:AG61 U57:V59 AF57:AF59 AZ60:AZ61 U60:Z61 AF65:AG66 U62:V64 AF62:AF64 AZ65:AZ66 U65:Z66 AF70:AG71 U67:V69 AF67:AF69 AZ70:AZ71 U70:Z71 AF75:AG76 U72:V74 AF72:AF74 AZ75:AZ76 U75:Z76 AF80:AG81 U77:V79 AF77:AF79 AZ80:AZ81 U80:Z81 AF85:AG86 U82:V84 AF82:AF84 AZ85:AZ86 U85:Z86 AF90:AG91 U87:V89 AF87:AF89 AZ90:AZ91 U90:Z91 AF95:AG96 U92:V94 AF92:AF94 AZ95:AZ96 U95:Z96 AF100:AG101 U97:V99 AF97:AF99 AZ100:AZ101 U100:Z101 AF105:AG106 U102:V104 AF102:AF104 AZ105:AZ106 U105:Z106 AF110:AG111 U107:V109 AF107:AF109 AZ110:AZ111 U110:Z111 AF115:AG116 U112:V114 AF112:AF114 AZ115:AZ116 U115:Z116 AF120:AG121 U117:V119 AF117:AF119 AZ120:AZ121 U120:Z121 AF125:AG126 U122:V124 AF122:AF124 AZ125:AZ126 U125:Z126 AF130:AG131 U127:V129 AF127:AF129 AZ130:AZ131 U130:Z131 AF135:AG136 U132:V134 AF132:AF134 AZ135:AZ136 U135:Z136 AF140:AG141 U137:V139 AF137:AF139 AZ140:AZ141 U140:Z141 AF145:AG146 U142:V144 AF142:AF144 AZ145:AZ146 U145:Z146 AF150:AG151 U147:V149 AF147:AF149 AZ150:AZ151 U150:Z151 AF155:AG156 U152:V154 AF152:AF154 AZ155:AZ156 U155:Z156 AF160:AG161 U157:V159 AF157:AF159 AZ160:AZ161 U160:Z161 AF165:AG166 U162:V164 AF162:AF164 AZ165:AZ166 U165:Z166 AF170:AG171 U167:V169 AF167:AF169 AZ170:AZ171 U170:Z171 U172:V174 AF172:AF174 U175:Z176 AB2:AD176 A2:K6 A247:K387 H178:K178 S178 V178 U179:Y179 U181:Y181 U183:Y183 U185:Y185 U187:Y187 U189:Y189 U191:Y191 U193:Y193 U195:Y195 U197:Y197 U199:Y199 U201:Y201 U203:Y203 M179 M181 M183 M185 M187 M189 M191 M193 M195 M197 M199 M201 M203 E179:K179 E181:K181 E183:K183 E185:K185 E187:K187 E189:K189 E191:K191 E193:K193 E195:K195 E197:K197 E199:K199 E201:K201 E203:K203 H180:K180 H182:K182 H184:K184 H186:K186 H188:K188 H190:K190 H192:K192 H194:K194 H196:K196 H198:K198 H200:K200 H202:K202 H204:K204 S180 S182 S184 S186 S188 S190 S192 S194 S196 S198 S200 S202 S204 V180 V182 V184 V186 V188 V190 V192 V194 V196 V198 V200 V202 V204 O179 M177 O177 O181 O183 O185 O187 O189 O191 O193 O195 O197 O199 O201 O203 M247:AY387 N177:N246 M205 M207 M209 M211 M213 M215 M217 M219 M221 M223 M225 M227 M229 M231 M233 M235 M237 M239 M241 M243 M245 E205:K205 E207:K207 E209:K209 E211:K211 E213:K213 E215:K215 E217:K217 E219:K219 E221:K221 E223:K223 E225:K225 E227:K227 E229:K229 E231:K231 E233:K233 E235:K235 E237:K237 E239:K239 E241:K241 E243:K243 E245:K245 H206:K206 H208:K208 H210:K210 H212:K212 H214:K214 H216:K216 H218:K218 H220:K220 H222:K222 H224:K224 H226:K226 H228:K228 H230:K230 H232:K232 H234:K234 H236:K236 H238:K238 H240:K240 H242:K242 H244:K244 H246:K246 U205:Y205 U207:Y207 U209:Y209 U211:Y211 U213:Y213 U215:Y215 U217:Y217 U219:Y219 U221:Y221 U223:Y223 U225:Y225 U227:Y227 U229:Y229 U231:Y231 U233:Y233 U235:Y235 U237:Y237 U239:Y239 U241:Y241 U243:Y243 U245:Y245 S206 S208 S210 S212 S214 S216 S218 S220 S222 S224 S226 S228 S230 S232 S234 S236 S238 S240 S242 S244 S246 V206 V208 V210 V212 V214 V216 V218 V220 V222 V224 V226 V228 V230 V232 V234 V236 V238 V240 V242 V244 V246 AF175:AG246 AZ175:AZ246 AA177:AD246 O205 O207 O209 O211 O213 O215 O217 O219 O221 O223 O225 O227 O229 O231 O233 O235 O237 O239 O241 O243 O245 B178:D246 B7:K177 A7:A246 M2:O176 Q179:S179 Q2:S177 Q181:S181 Q183:S183 Q185:S185 Q187:S187 Q189:S189 Q191:S191 Q193:S193 Q195:S195 Q197:S197 Q199:S199 Q201:S201 Q203:S203 Q205:S205 Q207:S207 Q209:S209 Q211:S211 Q213:S213 Q215:S215 Q217:S217 Q219:S219 Q221:S221 Q223:S223 Q225:S225 Q227:S227 Q229:S229 Q231:S231 Q233:S233 Q235:S235 Q237:S237 Q239:S239 Q241:S241 Q243:S243 Q245:S245 AI2:AX246" name="Range1"/>
    <protectedRange sqref="W2:Z4 W7:Z9 W12:Z14 W17:Z19 W22:Z24 W27:Z29 W32:Z34 W37:Z39 W42:Z44 W47:Z49 W52:Z54 W57:Z59 W62:Z64 W67:Z69 W72:Z74 W77:Z79 W82:Z84 W87:Z89 W92:Z94 W97:Z99 W102:Z104 W107:Z109 W112:Z114 W117:Z119 W122:Z124 W127:Z129 W132:Z134 W137:Z139 W142:Z144 W147:Z149 W152:Z154 W157:Z159 W162:Z164 W167:Z169 W172:Z174" name="Range1_2"/>
    <protectedRange sqref="AE2:AE246" name="Range1_3"/>
    <protectedRange sqref="AG2:AH4 AH5:AH6 AG7:AH9 AH10:AH11 AG12:AH14 AH15:AH16 AG17:AH19 AH20:AH21 AG22:AH24 AH25:AH26 AG27:AH29 AH30:AH31 AG32:AH34 AH35:AH36 AG37:AH39 AH40:AH41 AG42:AH44 AH45:AH46 AG47:AH49 AH50:AH51 AG52:AH54 AH55:AH56 AG57:AH59 AH60:AH61 AG62:AH64 AH65:AH66 AG67:AH69 AH70:AH71 AG72:AH74 AH75:AH76 AG77:AH79 AH80:AH81 AG82:AH84 AH85:AH86 AG87:AH89 AH90:AH91 AG92:AH94 AH95:AH96 AG97:AH99 AH100:AH101 AG102:AH104 AH105:AH106 AG107:AH109 AH110:AH111 AG112:AH114 AH115:AH116 AG117:AH119 AH120:AH121 AG122:AH124 AH125:AH126 AG127:AH129 AH130:AH131 AG132:AH134 AH135:AH136 AG137:AH139 AH140:AH141 AG142:AH144 AH145:AH146 AG147:AH149 AH150:AH151 AG152:AH154 AH155:AH156 AG157:AH159 AH160:AH161 AG162:AH164 AH165:AH166 AG167:AH169 AH170:AH171 AG172:AH174 AH175:AH246" name="Range1_4"/>
    <protectedRange sqref="AZ2:AZ4 AZ7:AZ9 AZ12:AZ14 AZ17:AZ19 AZ22:AZ24 AZ27:AZ29 AZ32:AZ34 AZ37:AZ39 AZ42:AZ44 AZ47:AZ49 AZ52:AZ54 AZ57:AZ59 AZ62:AZ64 AZ67:AZ69 AZ72:AZ74 AZ77:AZ79 AZ82:AZ84 AZ87:AZ89 AZ92:AZ94 AZ97:AZ99 AZ102:AZ104 AZ107:AZ109 AZ112:AZ114 AZ117:AZ119 AZ122:AZ124 AZ127:AZ129 AZ132:AZ134 AZ137:AZ139 AZ142:AZ144 AZ147:AZ149 AZ152:AZ154 AZ157:AZ159 AZ162:AZ164 AZ167:AZ169 AZ172:AZ174" name="Range1_6"/>
    <protectedRange sqref="L2:L423" name="Range1_1"/>
    <protectedRange sqref="U178 E178:G178 M178 W178:Y178 U180 U182 U184 U186 U188 U190 U192 U194 U196 U198 U200 U202 U204 E180:G180 E182:G182 E184:G184 E186:G186 E188:G188 E190:G190 E192:G192 E194:G194 E196:G196 E198:G198 E200:G200 E202:G202 E204:G204 M180 M182 M184 M186 M188 M190 M192 M194 M196 M198 M200 M202 M204 W180:Y180 W182:Y182 W184:Y184 W186:Y186 W188:Y188 W190:Y190 W192:Y192 W194:Y194 W196:Y196 W198:Y198 W200:Y200 W202:Y202 W204:Y204 O178 O180 O182 O184 O186 O188 O190 O192 O194 O196 O198 O200 O202 O204 E206:G206 E208:G208 E210:G210 E212:G212 E214:G214 E216:G216 E218:G218 E220:G220 E222:G222 E224:G224 E226:G226 E228:G228 E230:G230 E232:G232 E234:G234 E236:G236 E238:G238 E240:G240 E242:G242 E244:G244 E246:G246 M206 M208 M210 M212 M214 M216 M218 M220 M222 M224 M226 M228 M230 M232 M234 M236 M238 M240 M242 M244 M246 U206 U208 U210 U212 U214 U216 U218 U220 U222 U224 U226 U228 U230 U232 U234 U236 U238 U240 U242 U244 U246 W206:Y206 W208:Y208 W210:Y210 W212:Y212 W214:Y214 W216:Y216 W218:Y218 W220:Y220 W222:Y222 W224:Y224 W226:Y226 W228:Y228 W230:Y230 W232:Y232 W234:Y234 W236:Y236 W238:Y238 W240:Y240 W242:Y242 W244:Y244 W246:Y246 O206 O208 O210 O212 O214 O216 O218 O220 O222 O224 O226 O228 O230 O232 O234 O236 O238 O240 O242 O244 O246 Q178 Q180 Q182 Q184 Q186 Q188 Q190 Q192 Q194 Q196 Q198 Q200 Q202 Q204 Q206 Q208 Q210 Q212 Q214 Q216 Q218 Q220 Q222 Q224 Q226 Q228 Q230 Q232 Q234 Q236 Q238 Q240 Q242 Q244 Q246" name="Range1_5"/>
  </protectedRanges>
  <autoFilter ref="A1:BB177"/>
  <phoneticPr fontId="2" type="noConversion"/>
  <pageMargins left="0.7" right="0.7" top="0.75" bottom="0.75" header="0.3" footer="0.3"/>
  <legacyDrawing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[1]ValueSelect!#REF!</xm:f>
          </x14:formula1>
          <xm:sqref>G2:G177 G179 G181 G183 G185 G187 G189 G191 G193 G195 G197 G199 G201 G203 G205 G207 G209 G211 G213 G215 G217 G219 G221 G223 G225 G227 G229 G231 G233 G235 G237 G239 G241 G243 G245</xm:sqref>
        </x14:dataValidation>
        <x14:dataValidation type="list" allowBlank="1" showInputMessage="1" showErrorMessage="1">
          <x14:formula1>
            <xm:f>[1]ValueSelect!#REF!</xm:f>
          </x14:formula1>
          <xm:sqref>F2:F177 F179 F181 F183 F185 F187 F189 F191 F193 F195 F197 F199 F201 F203 F205 F207 F209 F211 F213 F215 F217 F219 F221 F223 F225 F227 F229 F231 F233 F235 F237 F239 F241 F243 F245</xm:sqref>
        </x14:dataValidation>
        <x14:dataValidation type="list" allowBlank="1" showInputMessage="1" showErrorMessage="1">
          <x14:formula1>
            <xm:f>[1]Data!#REF!</xm:f>
          </x14:formula1>
          <xm:sqref>V2:V246</xm:sqref>
        </x14:dataValidation>
        <x14:dataValidation type="list" allowBlank="1" showInputMessage="1" showErrorMessage="1">
          <x14:formula1>
            <xm:f>[1]Data!#REF!</xm:f>
          </x14:formula1>
          <xm:sqref>S2:S246</xm:sqref>
        </x14:dataValidation>
        <x14:dataValidation type="list" allowBlank="1" showInputMessage="1" showErrorMessage="1">
          <x14:formula1>
            <xm:f>[1]ValueSelect!#REF!</xm:f>
          </x14:formula1>
          <xm:sqref>E2:E177 E179 E181 E183 E185 E187 E189 E191 E193 E195 E197 E199 E201 E203 E205 E207 E209 E211 E213 E215 E217 E219 E221 E223 E225 E227 E229 E231 E233 E235 E237 E239 E241 E243 E245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Item</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刘婕</dc:creator>
  <cp:lastModifiedBy>刘婕</cp:lastModifiedBy>
  <dcterms:created xsi:type="dcterms:W3CDTF">2025-10-10T07:39:36Z</dcterms:created>
  <dcterms:modified xsi:type="dcterms:W3CDTF">2025-10-10T07:40:35Z</dcterms:modified>
</cp:coreProperties>
</file>