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C506C942-F587-4C9C-AE44-36D01C5118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definedNames>
    <definedName name="ADUL">#REF!</definedName>
    <definedName name="APL">#REF!</definedName>
    <definedName name="ART">#REF!</definedName>
    <definedName name="BASI">#REF!</definedName>
    <definedName name="BATH">#REF!</definedName>
    <definedName name="BLK">#REF!</definedName>
    <definedName name="FUR">#REF!</definedName>
    <definedName name="LGT">#REF!</definedName>
    <definedName name="PET">#REF!</definedName>
    <definedName name="PETB">#REF!</definedName>
    <definedName name="RUG">#REF!</definedName>
    <definedName name="SHET">#REF!</definedName>
    <definedName name="TOWL">#REF!</definedName>
    <definedName name="WIN">#REF!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2" i="5"/>
  <c r="BH2" i="5"/>
  <c r="BH3" i="5" l="1"/>
  <c r="BA3" i="5"/>
  <c r="AW3" i="5"/>
  <c r="AT3" i="5"/>
  <c r="AQ3" i="5"/>
  <c r="AO3" i="5"/>
  <c r="AM3" i="5"/>
  <c r="AD3" i="5"/>
  <c r="AE3" i="5" s="1"/>
  <c r="AG3" i="5" s="1"/>
  <c r="AJ3" i="5"/>
  <c r="BA2" i="5"/>
  <c r="AW2" i="5"/>
  <c r="AT2" i="5"/>
  <c r="AQ2" i="5"/>
  <c r="AO2" i="5"/>
  <c r="AM2" i="5"/>
  <c r="AD2" i="5"/>
  <c r="AE2" i="5" s="1"/>
  <c r="AG2" i="5" s="1"/>
  <c r="AJ2" i="5"/>
  <c r="AX2" i="5" l="1"/>
  <c r="AK2" i="5"/>
  <c r="AK3" i="5"/>
  <c r="AX3" i="5"/>
  <c r="AY3" i="5" l="1"/>
  <c r="AZ3" i="5" s="1"/>
  <c r="BG3" i="5" s="1"/>
  <c r="AY2" i="5"/>
  <c r="AZ2" i="5" s="1"/>
  <c r="BG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<sst xmlns="http://schemas.openxmlformats.org/spreadsheetml/2006/main" count="86" uniqueCount="78">
  <si>
    <t>Brand</t>
  </si>
  <si>
    <t>Package Type</t>
  </si>
  <si>
    <t>Licensor</t>
  </si>
  <si>
    <t>Normal</t>
  </si>
  <si>
    <t>Croscill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</si>
  <si>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</si>
  <si>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</si>
  <si>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</si>
  <si>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</si>
  <si>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</si>
  <si>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</si>
  <si>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</si>
  <si>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</si>
  <si>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</si>
  <si>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</si>
  <si>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</si>
  <si>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</si>
  <si>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</si>
  <si>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</si>
  <si>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</si>
  <si>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</si>
  <si>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</si>
  <si>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</si>
  <si>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</si>
  <si>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</si>
  <si>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</si>
  <si>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</si>
  <si>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</si>
  <si>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</si>
  <si>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</si>
  <si>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</si>
  <si>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</si>
  <si>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</si>
  <si>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</si>
  <si>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</si>
  <si>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</si>
  <si>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</si>
  <si>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</si>
  <si>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</si>
  <si>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</si>
  <si>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</si>
  <si>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</si>
  <si>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</si>
  <si>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</si>
  <si>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</si>
  <si>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</si>
  <si>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</si>
  <si>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</si>
  <si>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</si>
  <si>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</si>
  <si>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</si>
  <si>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</si>
  <si>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</si>
  <si>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</si>
  <si>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</si>
  <si>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</si>
  <si>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</si>
  <si>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</si>
  <si>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</si>
  <si>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</si>
  <si>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</si>
  <si>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</si>
  <si>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</si>
  <si>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</si>
  <si>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Square Dec Pillow A</t>
    <phoneticPr fontId="11" type="noConversion"/>
  </si>
  <si>
    <t>Square Dec Pillow B</t>
    <phoneticPr fontId="11" type="noConversion"/>
  </si>
  <si>
    <t>Dec Pillow</t>
    <phoneticPr fontId="11" type="noConversion"/>
  </si>
  <si>
    <t xml:space="preserve">Dec Pillow </t>
    <phoneticPr fontId="11" type="noConversion"/>
  </si>
  <si>
    <t xml:space="preserve">100% poly charmeuse </t>
    <phoneticPr fontId="11" type="noConversion"/>
  </si>
  <si>
    <t>18x18"</t>
    <phoneticPr fontId="11" type="noConversion"/>
  </si>
  <si>
    <t>Champagne</t>
    <phoneticPr fontId="11" type="noConversion"/>
  </si>
  <si>
    <t xml:space="preserve"> Embroidery and beading </t>
    <phoneticPr fontId="11" type="noConversion"/>
  </si>
  <si>
    <t xml:space="preserve"> Embroidery and piping</t>
    <phoneticPr fontId="11" type="noConversion"/>
  </si>
  <si>
    <t>9404.90.2060</t>
    <phoneticPr fontId="11" type="noConversion"/>
  </si>
  <si>
    <t xml:space="preserve">Cover: 100% poly charmeuse   
Filling: 100% polyester </t>
    <phoneticPr fontId="11" type="noConversion"/>
  </si>
  <si>
    <t>Gray</t>
    <phoneticPr fontId="11" type="noConversion"/>
  </si>
  <si>
    <t>BK30-4020</t>
    <phoneticPr fontId="11" type="noConversion"/>
  </si>
  <si>
    <t>BK30-4021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</si>
</sst>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17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10" fillId="0" borderId="0">
      <alignment vertical="center"/>
    </xf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80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9" fontId="7" fillId="4" borderId="1" xfId="1" applyNumberFormat="1" applyFont="1" applyFill="1" applyBorder="1" applyAlignment="1">
      <alignment wrapText="1"/>
    </xf>
    <xf numFmtId="179" fontId="2" fillId="6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9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9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9" fontId="5" fillId="7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179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4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9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81" fontId="0" fillId="0" borderId="0" xfId="0" applyNumberFormat="1" applyAlignment="1">
      <alignment wrapText="1"/>
    </xf>
    <xf numFmtId="181" fontId="2" fillId="0" borderId="1" xfId="0" applyNumberFormat="1" applyFont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2" fontId="0" fillId="0" borderId="0" xfId="0" applyNumberFormat="1" applyAlignment="1">
      <alignment wrapText="1"/>
    </xf>
    <xf numFmtId="182" fontId="7" fillId="0" borderId="1" xfId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179" fontId="5" fillId="3" borderId="2" xfId="1" applyNumberFormat="1" applyFont="1" applyFill="1" applyBorder="1" applyAlignment="1">
      <alignment wrapText="1"/>
    </xf>
    <xf numFmtId="0" fontId="3" fillId="9" borderId="1" xfId="7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5" borderId="1" xfId="0" applyFont="1" applyFill="1" applyBorder="1"/>
  </cellXfs>
  <cellStyles count="14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_Copy of Request For Quote -- updated by VV on 043008 FINAL FINAL (4)" xfId="7" xr:uid="{DCA1ED9F-4E49-4D2B-9FF7-34E65BD81AD5}"/>
    <cellStyle name="Percent 2" xfId="5" xr:uid="{55F1ADEC-5EEC-4DC4-A0F8-0707E953E32C}"/>
    <cellStyle name="Style 1" xfId="3" xr:uid="{F4609D05-B161-47A5-8040-F8D4BA086F06}"/>
    <cellStyle name="百分比 2" xfId="11" xr:uid="{3CFD18D1-33F1-480D-9398-C75A4A083D35}"/>
    <cellStyle name="百分比 3" xfId="13" xr:uid="{ADA3AF6D-2F7C-44FA-9E69-6F459060C6D0}"/>
    <cellStyle name="常规" xfId="0" builtinId="0"/>
    <cellStyle name="常规 2" xfId="9" xr:uid="{7DEC5E60-3FB9-4B13-BBA0-8E5FC5D0DA08}"/>
    <cellStyle name="常规 3" xfId="12" xr:uid="{9ECC29D3-4DCC-4F10-94CB-4E46F5C55E65}"/>
    <cellStyle name="常规 8" xfId="8" xr:uid="{58734C2B-B2D6-4556-BD55-E9F8A992264B}"/>
    <cellStyle name="货币 2" xfId="10" xr:uid="{8D50EB9D-F63A-421A-A905-F6E54231FD9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22/10/relationships/richValueRel" Target="richData/richValueRel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210.png"/><Relationship Id="rId1" Type="http://schemas.openxmlformats.org/officeDocument/2006/relationships/image" Target="../media/image10.png"/><Relationship Id="rId4" Type="http://schemas.openxmlformats.org/officeDocument/2006/relationships/image" Target="../media/image4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H10"/>
  <sheetViews>
    <sheetView tabSelected="1" zoomScale="81" zoomScaleNormal="81" workbookViewId="0">
      <selection activeCell="AB3" sqref="AB3"/>
    </sheetView>
  </sheetViews>
  <sheetFormatPr defaultColWidth="9.140625" defaultRowHeight="15" x14ac:dyDescent="0.25"/>
  <cols>
    <col min="1" max="1" width="10.140625" style="3" customWidth="1"/>
    <col min="2" max="2" width="14.42578125" style="2" customWidth="1"/>
    <col min="3" max="3" width="8.42578125" style="2" customWidth="1"/>
    <col min="4" max="5" width="7.85546875" style="2" customWidth="1"/>
    <col min="6" max="6" width="19.140625" style="2" customWidth="1"/>
    <col min="7" max="7" width="9.140625" style="2" customWidth="1"/>
    <col min="8" max="8" width="13.28515625" style="2" customWidth="1"/>
    <col min="9" max="9" width="16.140625" style="2" customWidth="1"/>
    <col min="10" max="10" width="24.5703125" style="2" customWidth="1"/>
    <col min="11" max="11" width="13.5703125" style="53" customWidth="1"/>
    <col min="12" max="12" width="14.85546875" style="2" customWidth="1"/>
    <col min="13" max="13" width="12.710937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7" customWidth="1"/>
    <col min="30" max="30" width="10" style="50" customWidth="1"/>
    <col min="31" max="31" width="9.85546875" style="7" customWidth="1"/>
    <col min="32" max="32" width="7.85546875" style="2" customWidth="1"/>
    <col min="33" max="33" width="8.85546875" style="6" customWidth="1"/>
    <col min="34" max="34" width="10.28515625" style="2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2" hidden="1" customWidth="1"/>
    <col min="45" max="45" width="9.5703125" style="8" hidden="1" customWidth="1"/>
    <col min="46" max="46" width="6.42578125" style="6" hidden="1" customWidth="1"/>
    <col min="47" max="47" width="9.5703125" style="6" hidden="1" customWidth="1"/>
    <col min="48" max="48" width="8.28515625" style="8" hidden="1" customWidth="1"/>
    <col min="49" max="49" width="7.140625" style="8" hidden="1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8" customWidth="1"/>
    <col min="54" max="54" width="12.140625" style="6" customWidth="1"/>
    <col min="55" max="55" width="9.140625" style="2" customWidth="1"/>
    <col min="56" max="56" width="9.140625" style="2"/>
    <col min="57" max="57" width="11.140625" style="6" customWidth="1"/>
    <col min="58" max="58" width="9.140625" style="2"/>
    <col min="59" max="59" width="11" style="6" customWidth="1"/>
    <col min="60" max="60" width="11.5703125" style="6" customWidth="1"/>
    <col min="61" max="16384" width="9.140625" style="2"/>
  </cols>
  <sheetData>
    <row r="1" spans="1:60" ht="68.099999999999994" customHeight="1" x14ac:dyDescent="0.25">
      <c r="A1" s="11" t="s">
        <v>6</v>
      </c>
      <c r="B1" s="11" t="s">
        <v>7</v>
      </c>
      <c r="C1" s="44" t="s">
        <v>8</v>
      </c>
      <c r="D1" s="45" t="s">
        <v>0</v>
      </c>
      <c r="E1" s="45" t="s">
        <v>2</v>
      </c>
      <c r="F1" s="13" t="s">
        <v>57</v>
      </c>
      <c r="G1" s="44" t="s">
        <v>9</v>
      </c>
      <c r="H1" s="12" t="s">
        <v>10</v>
      </c>
      <c r="I1" s="43" t="s">
        <v>59</v>
      </c>
      <c r="J1" s="12" t="s">
        <v>11</v>
      </c>
      <c r="K1" s="43" t="s">
        <v>61</v>
      </c>
      <c r="L1" s="12" t="s">
        <v>12</v>
      </c>
      <c r="M1" s="12" t="s">
        <v>13</v>
      </c>
      <c r="N1" s="44" t="s">
        <v>14</v>
      </c>
      <c r="O1" s="44" t="s">
        <v>63</v>
      </c>
      <c r="P1" s="44" t="s">
        <v>15</v>
      </c>
      <c r="Q1" s="44" t="s">
        <v>16</v>
      </c>
      <c r="R1" s="43" t="s">
        <v>60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7" t="s">
        <v>22</v>
      </c>
      <c r="Z1" s="47" t="s">
        <v>23</v>
      </c>
      <c r="AA1" s="47" t="s">
        <v>24</v>
      </c>
      <c r="AB1" s="20" t="s">
        <v>25</v>
      </c>
      <c r="AC1" s="21" t="s">
        <v>26</v>
      </c>
      <c r="AD1" s="51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6" t="s">
        <v>44</v>
      </c>
      <c r="AV1" s="49" t="s">
        <v>45</v>
      </c>
      <c r="AW1" s="23" t="s">
        <v>46</v>
      </c>
      <c r="AX1" s="23" t="s">
        <v>47</v>
      </c>
      <c r="AY1" s="27" t="s">
        <v>48</v>
      </c>
      <c r="AZ1" s="28" t="s">
        <v>49</v>
      </c>
      <c r="BA1" s="27" t="s">
        <v>50</v>
      </c>
      <c r="BB1" s="29" t="s">
        <v>51</v>
      </c>
      <c r="BC1" s="30" t="s">
        <v>52</v>
      </c>
      <c r="BD1" s="30" t="s">
        <v>53</v>
      </c>
      <c r="BE1" s="55" t="s">
        <v>62</v>
      </c>
      <c r="BF1" s="11" t="s">
        <v>54</v>
      </c>
      <c r="BG1" s="31" t="s">
        <v>55</v>
      </c>
      <c r="BH1" s="31" t="s">
        <v>56</v>
      </c>
    </row>
    <row r="2" spans="1:60" ht="96" customHeight="1" x14ac:dyDescent="0.25">
      <c r="A2" s="32">
        <v>1</v>
      </c>
      <c r="B2" s="1"/>
      <c r="C2" s="1"/>
      <c r="D2" s="1" t="s">
        <v>4</v>
      </c>
      <c r="E2" s="1"/>
      <c r="F2" s="1" t="s">
        <v>5</v>
      </c>
      <c r="G2" s="59" t="s">
        <v>71</v>
      </c>
      <c r="H2" s="59" t="s">
        <v>64</v>
      </c>
      <c r="I2" s="59" t="s">
        <v>66</v>
      </c>
      <c r="J2" s="56" t="s">
        <v>74</v>
      </c>
      <c r="K2" s="54" t="s">
        <v>68</v>
      </c>
      <c r="L2" s="59" t="s">
        <v>69</v>
      </c>
      <c r="M2" s="59" t="s">
        <v>70</v>
      </c>
      <c r="N2" s="1"/>
      <c r="O2" s="1"/>
      <c r="P2" s="60" t="s">
        <v>76</v>
      </c>
      <c r="Q2" s="58"/>
      <c r="R2" s="1" t="s">
        <v>58</v>
      </c>
      <c r="S2" s="33">
        <v>28</v>
      </c>
      <c r="T2" s="34">
        <v>8.1</v>
      </c>
      <c r="U2" s="35">
        <v>3.46</v>
      </c>
      <c r="V2" s="36">
        <v>3.46</v>
      </c>
      <c r="W2" s="10"/>
      <c r="X2" s="1" t="s">
        <v>3</v>
      </c>
      <c r="Y2" s="48">
        <v>45</v>
      </c>
      <c r="Z2" s="48">
        <v>45</v>
      </c>
      <c r="AA2" s="48">
        <v>25</v>
      </c>
      <c r="AB2" s="34">
        <v>2</v>
      </c>
      <c r="AC2" s="37">
        <v>2</v>
      </c>
      <c r="AD2" s="52">
        <f>IF(Y2="","",Y2*Z2*AA2/1000000)</f>
        <v>5.0999999999999997E-2</v>
      </c>
      <c r="AE2" s="38">
        <f>IF(AC2="","",65/AD2*AC2)</f>
        <v>2549</v>
      </c>
      <c r="AF2" s="1">
        <v>3800</v>
      </c>
      <c r="AG2" s="39">
        <f>IF(ISERROR(AF2/AE2),"",AF2/AE2)</f>
        <v>1.49</v>
      </c>
      <c r="AH2" s="59" t="s">
        <v>73</v>
      </c>
      <c r="AI2" s="40">
        <v>0.435</v>
      </c>
      <c r="AJ2" s="39">
        <f>IF(ISERROR(V2*AI2),"",V2*AI2)</f>
        <v>1.51</v>
      </c>
      <c r="AK2" s="39">
        <f t="shared" ref="AK2:AK3" si="0">IF(ISERROR(V2+AG2+AJ2),"",V2+AG2+AJ2)</f>
        <v>6.46</v>
      </c>
      <c r="AL2" s="40">
        <v>0.02</v>
      </c>
      <c r="AM2" s="39">
        <f>IF(ISERROR(BB2*AL2),"",BB2*AL2)</f>
        <v>0.22</v>
      </c>
      <c r="AN2" s="40">
        <f>2%+5%</f>
        <v>7.0000000000000007E-2</v>
      </c>
      <c r="AO2" s="39">
        <f>IF(ISERROR(BB2*AN2),"",BB2*AN2)</f>
        <v>0.77</v>
      </c>
      <c r="AP2" s="40">
        <v>0.08</v>
      </c>
      <c r="AQ2" s="39">
        <f>IF(ISERROR(BB2*AP2),"",BB2*AP2)</f>
        <v>0.88</v>
      </c>
      <c r="AR2" s="1"/>
      <c r="AS2" s="40"/>
      <c r="AT2" s="39">
        <f>IF(ISERROR(BB2*AS2),"",BB2*AS2)</f>
        <v>0</v>
      </c>
      <c r="AU2" s="1"/>
      <c r="AV2" s="40">
        <v>0</v>
      </c>
      <c r="AW2" s="41">
        <f>IF(ISERROR(BB2*AV2),"",BB2*AV2)</f>
        <v>0</v>
      </c>
      <c r="AX2" s="39">
        <f>IF(ISERROR(AM2+AO2+AQ2+AT2+AW2),"",AM2+AO2+AQ2+AT2+AW2)</f>
        <v>1.87</v>
      </c>
      <c r="AY2" s="39">
        <f t="shared" ref="AY2:AY3" si="1">IF(ISERROR(AK2+AX2),"",AK2+AX2)</f>
        <v>8.33</v>
      </c>
      <c r="AZ2" s="42">
        <f>IF(ISERROR((BB2-AY2)/BB2),"",(BB2-AY2)/BB2)</f>
        <v>0.2427</v>
      </c>
      <c r="BA2" s="39">
        <f t="shared" ref="BA2:BA3" si="2">IF(ISERROR(BC2*(1-BD2)),"",BC2*(1-BD2))</f>
        <v>11</v>
      </c>
      <c r="BB2" s="57">
        <v>11</v>
      </c>
      <c r="BC2" s="10">
        <v>55</v>
      </c>
      <c r="BD2" s="40">
        <v>0.8</v>
      </c>
      <c r="BE2" s="10"/>
      <c r="BF2" s="9">
        <v>400</v>
      </c>
      <c r="BG2" s="39">
        <f>IF(ISERROR(AZ2*BF2),"",AY2*BF2)</f>
        <v>3332</v>
      </c>
      <c r="BH2" s="39">
        <f>IF(ISERROR(BB2*BF2),"",BB2*BF2)</f>
        <v>4400</v>
      </c>
    </row>
    <row r="3" spans="1:60" ht="95.45" customHeight="1" x14ac:dyDescent="0.25">
      <c r="A3" s="32">
        <v>2</v>
      </c>
      <c r="B3" s="1"/>
      <c r="C3" s="1"/>
      <c r="D3" s="1" t="s">
        <v>4</v>
      </c>
      <c r="E3" s="1"/>
      <c r="F3" s="1" t="s">
        <v>5</v>
      </c>
      <c r="G3" s="59" t="s">
        <v>72</v>
      </c>
      <c r="H3" s="59" t="s">
        <v>65</v>
      </c>
      <c r="I3" s="59" t="s">
        <v>67</v>
      </c>
      <c r="J3" s="56" t="s">
        <v>74</v>
      </c>
      <c r="K3" s="54" t="s">
        <v>68</v>
      </c>
      <c r="L3" s="59" t="s">
        <v>69</v>
      </c>
      <c r="M3" s="59" t="s">
        <v>75</v>
      </c>
      <c r="N3" s="1"/>
      <c r="O3" s="1"/>
      <c r="P3" s="60" t="s">
        <v>77</v>
      </c>
      <c r="Q3" s="58"/>
      <c r="R3" s="1" t="s">
        <v>58</v>
      </c>
      <c r="S3" s="33">
        <v>26.5</v>
      </c>
      <c r="T3" s="34">
        <v>8.1</v>
      </c>
      <c r="U3" s="35">
        <v>3.27</v>
      </c>
      <c r="V3" s="36">
        <v>3.27</v>
      </c>
      <c r="W3" s="10"/>
      <c r="X3" s="1" t="s">
        <v>3</v>
      </c>
      <c r="Y3" s="48">
        <v>45</v>
      </c>
      <c r="Z3" s="48">
        <v>45</v>
      </c>
      <c r="AA3" s="48">
        <v>25</v>
      </c>
      <c r="AB3" s="34">
        <v>2</v>
      </c>
      <c r="AC3" s="9">
        <v>2</v>
      </c>
      <c r="AD3" s="52">
        <f t="shared" ref="AD3" si="3">IF(Y3="","",Y3*Z3*AA3/1000000)</f>
        <v>5.0999999999999997E-2</v>
      </c>
      <c r="AE3" s="38">
        <f t="shared" ref="AE3" si="4">IF(AC3="","",65/AD3*AC3)</f>
        <v>2549</v>
      </c>
      <c r="AF3" s="1">
        <v>3800</v>
      </c>
      <c r="AG3" s="39">
        <f t="shared" ref="AG3" si="5">IF(ISERROR(AF3/AE3),"",AF3/AE3)</f>
        <v>1.49</v>
      </c>
      <c r="AH3" s="59" t="s">
        <v>73</v>
      </c>
      <c r="AI3" s="40">
        <v>0.435</v>
      </c>
      <c r="AJ3" s="39">
        <f>IF(ISERROR(V3*AI3),"",V3*AI3)</f>
        <v>1.42</v>
      </c>
      <c r="AK3" s="39">
        <f t="shared" si="0"/>
        <v>6.18</v>
      </c>
      <c r="AL3" s="40">
        <v>0.02</v>
      </c>
      <c r="AM3" s="39">
        <f t="shared" ref="AM3" si="6">IF(ISERROR(BB3*AL3),"",BB3*AL3)</f>
        <v>0.22</v>
      </c>
      <c r="AN3" s="40">
        <f>2%+5%</f>
        <v>7.0000000000000007E-2</v>
      </c>
      <c r="AO3" s="39">
        <f t="shared" ref="AO3" si="7">IF(ISERROR(BB3*AN3),"",BB3*AN3)</f>
        <v>0.77</v>
      </c>
      <c r="AP3" s="40">
        <v>0.08</v>
      </c>
      <c r="AQ3" s="39">
        <f t="shared" ref="AQ3" si="8">IF(ISERROR(BB3*AP3),"",BB3*AP3)</f>
        <v>0.88</v>
      </c>
      <c r="AR3" s="1"/>
      <c r="AS3" s="40"/>
      <c r="AT3" s="39">
        <f t="shared" ref="AT3" si="9">IF(ISERROR(BB3*AS3),"",BB3*AS3)</f>
        <v>0</v>
      </c>
      <c r="AU3" s="1"/>
      <c r="AV3" s="40"/>
      <c r="AW3" s="41">
        <f t="shared" ref="AW3" si="10">IF(ISERROR(BB3*AV3),"",BB3*AV3)</f>
        <v>0</v>
      </c>
      <c r="AX3" s="39">
        <f t="shared" ref="AX3" si="11">IF(ISERROR(AM3+AO3+AQ3+AT3+AW3),"",AM3+AO3+AQ3+AT3+AW3)</f>
        <v>1.87</v>
      </c>
      <c r="AY3" s="39">
        <f t="shared" si="1"/>
        <v>8.0500000000000007</v>
      </c>
      <c r="AZ3" s="42">
        <f t="shared" ref="AZ3" si="12">IF(ISERROR((BB3-AY3)/BB3),"",(BB3-AY3)/BB3)</f>
        <v>0.26819999999999999</v>
      </c>
      <c r="BA3" s="39">
        <f t="shared" si="2"/>
        <v>11</v>
      </c>
      <c r="BB3" s="57">
        <v>11</v>
      </c>
      <c r="BC3" s="10">
        <v>55</v>
      </c>
      <c r="BD3" s="40">
        <v>0.8</v>
      </c>
      <c r="BE3" s="10"/>
      <c r="BF3" s="9">
        <v>400</v>
      </c>
      <c r="BG3" s="39">
        <f t="shared" ref="BG3" si="13">IF(ISERROR(AZ3*BF3),"",AY3*BF3)</f>
        <v>3220</v>
      </c>
      <c r="BH3" s="39">
        <f t="shared" ref="BH3" si="14">IF(ISERROR(BB3*BF3),"",BB3*BF3)</f>
        <v>4400</v>
      </c>
    </row>
    <row r="10" spans="1:60" x14ac:dyDescent="0.25">
      <c r="AK10" s="2"/>
    </row>
  </sheetData>
  <sheetProtection insertRows="0" deleteRows="0" sort="0"/>
  <protectedRanges>
    <protectedRange sqref="BF2:BF3 AX2:BA3 BC2:BD3 P4:BB236 P2:AT3 A2:J236 L2:N236" name="Range1"/>
    <protectedRange sqref="AW2:AW3" name="Range1_1"/>
    <protectedRange sqref="K2:K236" name="Range1_2"/>
    <protectedRange sqref="BE2:BE231" name="Range1_3"/>
    <protectedRange sqref="O2:O231" name="Range1_4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X2:X3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R2:R3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2025-10-23T07:03:54Z</dcterms:modified>
</cp:coreProperties>
</file>