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080"/>
  </bookViews>
  <sheets>
    <sheet name="Item" sheetId="1" r:id="rId1"/>
  </sheets>
  <calcPr calcId="191029" iterate="1" iterateCount="1" iterateDelta="9999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heather.zhu@jlahome.com</author>
  </authors>
  <commentList>
    <comment ref="U1" authorId="0">
      <text>
        <r>
          <rPr>
            <sz val="11"/>
            <rFont val="Calibri"/>
            <charset val="134"/>
          </rPr>
          <t>[China RMB Cost]/[Exchange Rate]</t>
        </r>
      </text>
    </comment>
    <comment ref="AD1" authorId="0">
      <text>
        <r>
          <rPr>
            <sz val="11"/>
            <rFont val="Calibri"/>
            <charset val="134"/>
          </rPr>
          <t>[Carton Size L (cm)]*[Carton Size W (cm)]*[Carton Size H (cm)]/1000000</t>
        </r>
      </text>
    </comment>
    <comment ref="AE1" authorId="0">
      <text>
        <r>
          <rPr>
            <sz val="11"/>
            <rFont val="Calibri"/>
            <charset val="134"/>
          </rPr>
          <t>65/[Cubic Meter per Carton]*[Case Pack]</t>
        </r>
      </text>
    </comment>
    <comment ref="AG1" authorId="0">
      <text>
        <r>
          <rPr>
            <sz val="11"/>
            <rFont val="Calibri"/>
            <charset val="134"/>
          </rPr>
          <t>[40ft Container Freight]/[Total Units per 40ft Container]</t>
        </r>
      </text>
    </comment>
    <comment ref="AJ1" authorId="0">
      <text>
        <r>
          <rPr>
            <sz val="11"/>
            <rFont val="Calibri"/>
            <charset val="134"/>
          </rPr>
          <t>[FOB Cost $ (Value)]*[Duty Rate]</t>
        </r>
      </text>
    </comment>
    <comment ref="AL1" authorId="0">
      <text>
        <r>
          <rPr>
            <sz val="11"/>
            <rFont val="Calibri"/>
            <charset val="134"/>
          </rPr>
          <t>[JLA FOB Price Quote (Value)]*[DA %]</t>
        </r>
      </text>
    </comment>
    <comment ref="AO1" authorId="0">
      <text>
        <r>
          <rPr>
            <sz val="11"/>
            <rFont val="Calibri"/>
            <charset val="134"/>
          </rPr>
          <t>[JLA FOB Price Quote (Value)]*[Load 1 %]</t>
        </r>
      </text>
    </comment>
    <comment ref="AR1" authorId="0">
      <text>
        <r>
          <rPr>
            <sz val="11"/>
            <rFont val="Calibri"/>
            <charset val="134"/>
          </rPr>
          <t>[JLA FOB Price Quote (Value)]*[Load 2 %]</t>
        </r>
      </text>
    </comment>
    <comment ref="AS1" authorId="0">
      <text>
        <r>
          <rPr>
            <sz val="11"/>
            <rFont val="Calibri"/>
            <charset val="134"/>
          </rPr>
          <t>[DA $]+[Load 1 $]+[Load 2 $]</t>
        </r>
      </text>
    </comment>
    <comment ref="AT1" authorId="0">
      <text>
        <r>
          <rPr>
            <sz val="11"/>
            <rFont val="Calibri"/>
            <charset val="134"/>
          </rPr>
          <t>[FOB Cost $ (Value)]+[DI Total Load $]</t>
        </r>
      </text>
    </comment>
    <comment ref="AU1" authorId="0">
      <text>
        <r>
          <rPr>
            <sz val="11"/>
            <rFont val="Calibri"/>
            <charset val="134"/>
          </rPr>
          <t>([JLA FOB Price Quote (Value)]-[FOB Cost with Load $])/[JLA FOB Price Quote (Value)]</t>
        </r>
      </text>
    </comment>
    <comment ref="AX1" authorId="0">
      <text>
        <r>
          <rPr>
            <sz val="11"/>
            <rFont val="Calibri"/>
            <charset val="134"/>
          </rPr>
          <t>[FOB Cost with Load $]*[Total Quantity]</t>
        </r>
      </text>
    </comment>
    <comment ref="AY1" authorId="0">
      <text>
        <r>
          <rPr>
            <sz val="11"/>
            <rFont val="Calibri"/>
            <charset val="134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<sst xmlns="http://schemas.openxmlformats.org/spreadsheetml/2006/main" count="279" uniqueCount="118">
  <si>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</si>
  <si>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</si>
  <si>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</si>
  <si>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</si>
  <si>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</si>
  <si>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</si>
  <si>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</si>
  <si>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</si>
  <si>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</si>
  <si>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</si>
  <si>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</si>
  <si>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</si>
  <si>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</si>
  <si>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Trim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</si>
  <si>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</si>
  <si>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</si>
  <si>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</si>
  <si>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</si>
  <si>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</si>
  <si>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</si>
  <si>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</si>
  <si>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</si>
  <si>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</si>
  <si>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</si>
  <si>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</si>
  <si>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</si>
  <si>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</si>
  <si>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</si>
  <si>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</si>
  <si>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</si>
  <si>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</si>
  <si>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</si>
  <si>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</si>
  <si>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</si>
  <si>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</si>
  <si>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</si>
  <si>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</si>
  <si>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</si>
  <si>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</si>
  <si>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Warehouse Charge %</t>
  </si>
  <si>
    <t>Warehouse Charge $</t>
  </si>
  <si>
    <t>Load 2</t>
  </si>
  <si>
    <t>Load 2 %</t>
  </si>
  <si>
    <t>Load 2 $</t>
  </si>
  <si>
    <t>DI Total Load $</t>
  </si>
  <si>
    <t>FOB Cost with Load $</t>
  </si>
  <si>
    <t>JLA FOB MU%</t>
  </si>
  <si>
    <t>JLA FOB Price Quote (Value)</t>
  </si>
  <si>
    <t>Total Quantity</t>
  </si>
  <si>
    <t>Total Cost</t>
  </si>
  <si>
    <t>Total Sales</t>
  </si>
  <si>
    <t>Madison Park</t>
  </si>
  <si>
    <t>COMFORTER (SET)</t>
  </si>
  <si>
    <t>LANGLEY</t>
  </si>
  <si>
    <t>100% Polyester Comforter Set</t>
  </si>
  <si>
    <t>Comforter Set</t>
  </si>
  <si>
    <t xml:space="preserve">Comforter &amp; Sham: polyester jacquard fabric face, 120gsm microfiber solid reverse, 
comforter with 250gsm poly fill.
Euro Sham:  solid charmmuse face, 120gsm microfiber reverse. 
Pillows: Poly cover with polyester fill.        </t>
  </si>
  <si>
    <t>100% Polyester</t>
  </si>
  <si>
    <t>King: 106x92"/20x36"(2)/12x18"/16x16"/18x18"/26x26"(2)</t>
  </si>
  <si>
    <t>GOLD</t>
  </si>
  <si>
    <t>ORGBD10-0012</t>
  </si>
  <si>
    <t>Set</t>
  </si>
  <si>
    <t>Normal</t>
  </si>
  <si>
    <t>SILVER</t>
  </si>
  <si>
    <t>ORGBD10-0013</t>
  </si>
  <si>
    <t>PORTER</t>
  </si>
  <si>
    <t xml:space="preserve">Comforter &amp; Sham: Poly 85gsm microfiber soft prewashed treatment, with pleats on top.  
comforter with 250gsm poly fill.
Euro Sham: 85gsm microfiber 
Pillows: Poly cover with polyester fill.     </t>
  </si>
  <si>
    <t>WHITE</t>
  </si>
  <si>
    <t>ORGBD10-0014</t>
  </si>
  <si>
    <t>IVORY</t>
  </si>
  <si>
    <t>ORGBD10-0015</t>
  </si>
  <si>
    <t>KHAKI</t>
  </si>
  <si>
    <t>ORGBD10-0016</t>
  </si>
  <si>
    <t>Urban Habitat</t>
  </si>
  <si>
    <t>LARK</t>
  </si>
  <si>
    <t>100% Cotton Comforter Set</t>
  </si>
  <si>
    <t>Comforter/sham: T144 Cotton Print. T144 Cotton solid reverse; comforter 220gsm poly fill; 
Pillows: 100% plyester cover with poly fill.</t>
  </si>
  <si>
    <t>100% Cotton</t>
  </si>
  <si>
    <t>Full: 76X86"/20x26"(2)/ 16x16"/12x16"</t>
  </si>
  <si>
    <t>PINK</t>
  </si>
  <si>
    <t>ORGBD10-0017</t>
  </si>
  <si>
    <t>EVELYN</t>
  </si>
  <si>
    <t>Comforter/sham: 85gsm microfiber with embroidery. 85gsm microfiber solid reverse; comforter 220gsm poly fill; 
Pillows: 100% plyester cover with poly fill.</t>
  </si>
  <si>
    <t>BLUE</t>
  </si>
  <si>
    <t>ORGBD10-0018</t>
  </si>
  <si>
    <t>ORGBD10-0019</t>
  </si>
  <si>
    <t>Solano</t>
  </si>
  <si>
    <t xml:space="preserve">Comforter &amp; Sham: polyester Velvet  jacquard fabric , 120gsm microfiber solid reverse, 250gsm poly fill.
Euro Sham: 100gsm  charmeuse solid.
Pillows: Poly cover with polyester fill.      </t>
  </si>
  <si>
    <t>TAN</t>
  </si>
  <si>
    <t>ORGBD10-0020</t>
  </si>
  <si>
    <t>Nocturne</t>
  </si>
  <si>
    <t xml:space="preserve">Comforter &amp; Sham: polyester Velvet  jacquard fabric , 120gsm microfiber solid reverse, 250gsm poly fill.
Euro Sham: 120gsm microfiber solid.
Pillows: Poly cover with polyester fill.  </t>
  </si>
  <si>
    <t>Champagne</t>
  </si>
  <si>
    <t>ORGBD10-0021</t>
  </si>
  <si>
    <t>Gray</t>
  </si>
  <si>
    <t>ORGBD10-0022</t>
  </si>
  <si>
    <t>GENEVA</t>
  </si>
  <si>
    <t xml:space="preserve">Comforter &amp; Sham: polyester Embossed Velvet  fabric , 120gsm microfiber solid reverse, 250gsm poly fill.
Euro Sham: Euro Sham: 100gsm  charmeuse solid.
Pillows: Poly cover with polyester fill.      </t>
  </si>
  <si>
    <t>Brown</t>
  </si>
  <si>
    <t>ORGBD10-0023</t>
  </si>
  <si>
    <t xml:space="preserve">Rajah </t>
  </si>
  <si>
    <t xml:space="preserve">Comforter &amp; Sham: polyester chenille  jacquard, 120gsm microfiber solid reverse, 250gsm poly fill.
Euro Sham: 100gsm  charmeuse solid.
Pillows: Poly cover with polyester fill.   </t>
  </si>
  <si>
    <t>ORGBD10-0024</t>
  </si>
  <si>
    <t>GREY</t>
  </si>
  <si>
    <t>ORGBD10-0025</t>
  </si>
  <si>
    <t>Cedar &amp; Rose</t>
  </si>
  <si>
    <t>PERRYN</t>
  </si>
  <si>
    <t xml:space="preserve">Comforter &amp; Sham: polyester yarn dye jacquard, 120gsm microfiber solid reverse, 250gsm poly fill.
Euro Sham:  120gsm microfiber solid
Pillows: Poly cover with polyester fill.      </t>
  </si>
  <si>
    <t>ORGBD10-0026</t>
  </si>
  <si>
    <t>antique white</t>
  </si>
  <si>
    <t>ORGBD10-0027</t>
  </si>
  <si>
    <t>CASSIOPEIA</t>
  </si>
  <si>
    <t>Comforter/Sham:85gsm microfiber digtial print, Back: 85gsm microfiber solid, 220gsm poly fill.Pillows: 100% polyester cover with poly fill.</t>
  </si>
  <si>
    <t>ORGBD10-0028</t>
  </si>
  <si>
    <t>purple</t>
  </si>
  <si>
    <t>ORGBD10-0029</t>
  </si>
  <si>
    <t>grey</t>
  </si>
  <si>
    <t>ORGBD10-0030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</si>
</sst>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  <numFmt numFmtId="177" formatCode="_([$$-409]* #,##0.00_);_([$$-409]* \(#,##0.00\);_([$$-409]* &quot;-&quot;??_);_(@_)"/>
    <numFmt numFmtId="178" formatCode="[$¥-478]#,##0.00"/>
    <numFmt numFmtId="179" formatCode="0.0"/>
    <numFmt numFmtId="180" formatCode="&quot;$&quot;#,##0.00"/>
    <numFmt numFmtId="181" formatCode="0.00_ "/>
    <numFmt numFmtId="182" formatCode="0.000"/>
  </numFmts>
  <fonts count="29">
    <font>
      <sz val="11"/>
      <name val="Calibri"/>
      <charset val="134"/>
    </font>
    <font>
      <sz val="11"/>
      <name val="Calibri"/>
      <charset val="134"/>
    </font>
    <font>
      <sz val="10"/>
      <name val="Calibri"/>
      <charset val="134"/>
    </font>
    <font>
      <sz val="10"/>
      <name val="Arial"/>
      <charset val="134"/>
    </font>
    <font>
      <b/>
      <sz val="11"/>
      <name val="Calibri"/>
      <charset val="134"/>
    </font>
    <font>
      <b/>
      <i/>
      <sz val="11"/>
      <name val="Calibri"/>
      <charset val="134"/>
    </font>
    <font>
      <sz val="10"/>
      <name val="Arial"/>
      <charset val="134"/>
    </font>
    <font>
      <b/>
      <sz val="10"/>
      <color indexed="12"/>
      <name val="Arial"/>
      <charset val="134"/>
    </font>
    <font>
      <b/>
      <sz val="1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 applyFill="0" applyBorder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8" borderId="6" applyNumberFormat="0" applyAlignment="0" applyProtection="0">
      <alignment vertical="center"/>
    </xf>
    <xf numFmtId="0" fontId="19" fillId="9" borderId="7" applyNumberFormat="0" applyAlignment="0" applyProtection="0">
      <alignment vertical="center"/>
    </xf>
    <xf numFmtId="0" fontId="20" fillId="9" borderId="6" applyNumberFormat="0" applyAlignment="0" applyProtection="0">
      <alignment vertical="center"/>
    </xf>
    <xf numFmtId="0" fontId="21" fillId="10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3" fillId="0" borderId="0"/>
    <xf numFmtId="176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43">
    <xf numFmtId="0" fontId="0" fillId="0" borderId="0" xfId="0" applyNumberFormat="1" applyFont="1"/>
    <xf numFmtId="0" fontId="1" fillId="0" borderId="0" xfId="49" applyFont="1" applyFill="1" applyAlignment="1">
      <alignment wrapText="1"/>
    </xf>
    <xf numFmtId="0" fontId="2" fillId="0" borderId="0" xfId="49" applyFont="1" applyFill="1" applyAlignment="1">
      <alignment horizontal="center" vertical="center" wrapText="1"/>
    </xf>
    <xf numFmtId="0" fontId="3" fillId="0" borderId="1" xfId="0" applyNumberFormat="1" applyFont="1" applyBorder="1"/>
    <xf numFmtId="0" fontId="4" fillId="0" borderId="1" xfId="49" applyFont="1" applyFill="1" applyBorder="1" applyAlignment="1">
      <alignment horizontal="center" wrapText="1"/>
    </xf>
    <xf numFmtId="0" fontId="4" fillId="2" borderId="1" xfId="49" applyFont="1" applyFill="1" applyBorder="1" applyAlignment="1">
      <alignment horizontal="center" wrapText="1"/>
    </xf>
    <xf numFmtId="0" fontId="5" fillId="2" borderId="1" xfId="49" applyFont="1" applyFill="1" applyBorder="1" applyAlignment="1">
      <alignment horizontal="center" wrapText="1"/>
    </xf>
    <xf numFmtId="0" fontId="5" fillId="3" borderId="1" xfId="49" applyFont="1" applyFill="1" applyBorder="1" applyAlignment="1">
      <alignment horizontal="center" wrapText="1"/>
    </xf>
    <xf numFmtId="0" fontId="4" fillId="3" borderId="1" xfId="49" applyFont="1" applyFill="1" applyBorder="1" applyAlignment="1">
      <alignment horizontal="center" wrapText="1"/>
    </xf>
    <xf numFmtId="0" fontId="2" fillId="0" borderId="1" xfId="49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vertical="center"/>
    </xf>
    <xf numFmtId="178" fontId="4" fillId="4" borderId="1" xfId="49" applyNumberFormat="1" applyFont="1" applyFill="1" applyBorder="1" applyAlignment="1">
      <alignment horizontal="center" wrapText="1"/>
    </xf>
    <xf numFmtId="179" fontId="4" fillId="4" borderId="1" xfId="49" applyNumberFormat="1" applyFont="1" applyFill="1" applyBorder="1" applyAlignment="1">
      <alignment horizontal="center" wrapText="1"/>
    </xf>
    <xf numFmtId="180" fontId="7" fillId="4" borderId="1" xfId="50" applyNumberFormat="1" applyFont="1" applyFill="1" applyBorder="1" applyAlignment="1">
      <alignment wrapText="1"/>
    </xf>
    <xf numFmtId="180" fontId="4" fillId="5" borderId="2" xfId="49" applyNumberFormat="1" applyFont="1" applyFill="1" applyBorder="1" applyAlignment="1">
      <alignment horizontal="center" wrapText="1"/>
    </xf>
    <xf numFmtId="180" fontId="4" fillId="4" borderId="1" xfId="49" applyNumberFormat="1" applyFont="1" applyFill="1" applyBorder="1" applyAlignment="1">
      <alignment horizontal="center" wrapText="1"/>
    </xf>
    <xf numFmtId="0" fontId="5" fillId="0" borderId="1" xfId="49" applyFont="1" applyFill="1" applyBorder="1" applyAlignment="1">
      <alignment horizontal="center" wrapText="1"/>
    </xf>
    <xf numFmtId="178" fontId="2" fillId="0" borderId="1" xfId="49" applyNumberFormat="1" applyFont="1" applyFill="1" applyBorder="1" applyAlignment="1">
      <alignment horizontal="center" vertical="center" wrapText="1"/>
    </xf>
    <xf numFmtId="181" fontId="2" fillId="0" borderId="1" xfId="49" applyNumberFormat="1" applyFont="1" applyFill="1" applyBorder="1" applyAlignment="1">
      <alignment horizontal="center" vertical="center" wrapText="1"/>
    </xf>
    <xf numFmtId="180" fontId="2" fillId="0" borderId="1" xfId="49" applyNumberFormat="1" applyFont="1" applyFill="1" applyBorder="1" applyAlignment="1">
      <alignment horizontal="center" vertical="center" wrapText="1"/>
    </xf>
    <xf numFmtId="179" fontId="4" fillId="0" borderId="1" xfId="49" applyNumberFormat="1" applyFont="1" applyFill="1" applyBorder="1" applyAlignment="1">
      <alignment horizontal="center" wrapText="1"/>
    </xf>
    <xf numFmtId="2" fontId="4" fillId="0" borderId="1" xfId="49" applyNumberFormat="1" applyFont="1" applyFill="1" applyBorder="1" applyAlignment="1">
      <alignment horizontal="center" wrapText="1"/>
    </xf>
    <xf numFmtId="1" fontId="4" fillId="0" borderId="1" xfId="49" applyNumberFormat="1" applyFont="1" applyFill="1" applyBorder="1" applyAlignment="1">
      <alignment horizontal="center" wrapText="1"/>
    </xf>
    <xf numFmtId="182" fontId="7" fillId="0" borderId="1" xfId="50" applyNumberFormat="1" applyFont="1" applyFill="1" applyBorder="1" applyAlignment="1">
      <alignment wrapText="1"/>
    </xf>
    <xf numFmtId="1" fontId="7" fillId="0" borderId="1" xfId="50" applyNumberFormat="1" applyFont="1" applyFill="1" applyBorder="1" applyAlignment="1">
      <alignment wrapText="1"/>
    </xf>
    <xf numFmtId="179" fontId="2" fillId="0" borderId="1" xfId="49" applyNumberFormat="1" applyFont="1" applyFill="1" applyBorder="1" applyAlignment="1">
      <alignment horizontal="center" vertical="center" wrapText="1"/>
    </xf>
    <xf numFmtId="2" fontId="2" fillId="0" borderId="1" xfId="49" applyNumberFormat="1" applyFont="1" applyFill="1" applyBorder="1" applyAlignment="1">
      <alignment horizontal="center" vertical="center" wrapText="1"/>
    </xf>
    <xf numFmtId="1" fontId="2" fillId="0" borderId="1" xfId="49" applyNumberFormat="1" applyFont="1" applyFill="1" applyBorder="1" applyAlignment="1">
      <alignment horizontal="center" vertical="center" wrapText="1"/>
    </xf>
    <xf numFmtId="182" fontId="2" fillId="6" borderId="1" xfId="49" applyNumberFormat="1" applyFont="1" applyFill="1" applyBorder="1" applyAlignment="1">
      <alignment horizontal="center" vertical="center" wrapText="1"/>
    </xf>
    <xf numFmtId="1" fontId="2" fillId="6" borderId="1" xfId="49" applyNumberFormat="1" applyFont="1" applyFill="1" applyBorder="1" applyAlignment="1">
      <alignment horizontal="center" vertical="center" wrapText="1"/>
    </xf>
    <xf numFmtId="180" fontId="7" fillId="0" borderId="1" xfId="50" applyNumberFormat="1" applyFont="1" applyFill="1" applyBorder="1" applyAlignment="1">
      <alignment wrapText="1"/>
    </xf>
    <xf numFmtId="10" fontId="4" fillId="0" borderId="1" xfId="49" applyNumberFormat="1" applyFont="1" applyFill="1" applyBorder="1" applyAlignment="1">
      <alignment horizontal="center" wrapText="1"/>
    </xf>
    <xf numFmtId="180" fontId="7" fillId="3" borderId="1" xfId="50" applyNumberFormat="1" applyFont="1" applyFill="1" applyBorder="1" applyAlignment="1">
      <alignment wrapText="1"/>
    </xf>
    <xf numFmtId="180" fontId="2" fillId="6" borderId="1" xfId="49" applyNumberFormat="1" applyFont="1" applyFill="1" applyBorder="1" applyAlignment="1">
      <alignment horizontal="center" vertical="center" wrapText="1"/>
    </xf>
    <xf numFmtId="10" fontId="2" fillId="0" borderId="1" xfId="49" applyNumberFormat="1" applyFont="1" applyFill="1" applyBorder="1" applyAlignment="1">
      <alignment horizontal="center" vertical="center" wrapText="1"/>
    </xf>
    <xf numFmtId="10" fontId="2" fillId="0" borderId="1" xfId="49" applyNumberFormat="1" applyFont="1" applyFill="1" applyBorder="1" applyAlignment="1">
      <alignment vertical="center" wrapText="1"/>
    </xf>
    <xf numFmtId="180" fontId="2" fillId="6" borderId="1" xfId="49" applyNumberFormat="1" applyFont="1" applyFill="1" applyBorder="1" applyAlignment="1">
      <alignment vertical="center" wrapText="1"/>
    </xf>
    <xf numFmtId="0" fontId="7" fillId="7" borderId="1" xfId="50" applyFont="1" applyFill="1" applyBorder="1" applyAlignment="1">
      <alignment wrapText="1"/>
    </xf>
    <xf numFmtId="180" fontId="8" fillId="7" borderId="2" xfId="50" applyNumberFormat="1" applyFont="1" applyFill="1" applyBorder="1" applyAlignment="1">
      <alignment wrapText="1"/>
    </xf>
    <xf numFmtId="10" fontId="2" fillId="6" borderId="1" xfId="52" applyNumberFormat="1" applyFont="1" applyFill="1" applyBorder="1" applyAlignment="1">
      <alignment horizontal="center" vertical="center" wrapText="1"/>
    </xf>
    <xf numFmtId="180" fontId="4" fillId="0" borderId="1" xfId="49" applyNumberFormat="1" applyFont="1" applyFill="1" applyBorder="1" applyAlignment="1">
      <alignment horizont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18 2" xfId="50"/>
    <cellStyle name="Currency 2" xfId="51"/>
    <cellStyle name="Percent 2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57149</xdr:colOff>
      <xdr:row>1</xdr:row>
      <xdr:rowOff>88900</xdr:rowOff>
    </xdr:from>
    <xdr:to>
      <xdr:col>1</xdr:col>
      <xdr:colOff>1194384</xdr:colOff>
      <xdr:row>1</xdr:row>
      <xdr:rowOff>958850</xdr:rowOff>
    </xdr:to>
    <xdr:pic>
      <xdr:nvPicPr>
        <xdr:cNvPr id="2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954405"/>
          <a:ext cx="1137285" cy="86995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2</xdr:row>
      <xdr:rowOff>38100</xdr:rowOff>
    </xdr:from>
    <xdr:to>
      <xdr:col>1</xdr:col>
      <xdr:colOff>1181685</xdr:colOff>
      <xdr:row>2</xdr:row>
      <xdr:rowOff>908050</xdr:rowOff>
    </xdr:to>
    <xdr:pic>
      <xdr:nvPicPr>
        <xdr:cNvPr id="3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1887855"/>
          <a:ext cx="1136650" cy="86995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3</xdr:row>
      <xdr:rowOff>88900</xdr:rowOff>
    </xdr:from>
    <xdr:to>
      <xdr:col>1</xdr:col>
      <xdr:colOff>1194384</xdr:colOff>
      <xdr:row>3</xdr:row>
      <xdr:rowOff>958850</xdr:rowOff>
    </xdr:to>
    <xdr:pic>
      <xdr:nvPicPr>
        <xdr:cNvPr id="4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2922905"/>
          <a:ext cx="1137285" cy="86995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4</xdr:row>
      <xdr:rowOff>38100</xdr:rowOff>
    </xdr:from>
    <xdr:to>
      <xdr:col>1</xdr:col>
      <xdr:colOff>1181685</xdr:colOff>
      <xdr:row>4</xdr:row>
      <xdr:rowOff>908050</xdr:rowOff>
    </xdr:to>
    <xdr:pic>
      <xdr:nvPicPr>
        <xdr:cNvPr id="5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3856355"/>
          <a:ext cx="1136650" cy="86995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5</xdr:row>
      <xdr:rowOff>88900</xdr:rowOff>
    </xdr:from>
    <xdr:to>
      <xdr:col>1</xdr:col>
      <xdr:colOff>1194384</xdr:colOff>
      <xdr:row>5</xdr:row>
      <xdr:rowOff>958850</xdr:rowOff>
    </xdr:to>
    <xdr:pic>
      <xdr:nvPicPr>
        <xdr:cNvPr id="6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4891405"/>
          <a:ext cx="1137285" cy="86995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6</xdr:row>
      <xdr:rowOff>38100</xdr:rowOff>
    </xdr:from>
    <xdr:to>
      <xdr:col>1</xdr:col>
      <xdr:colOff>1181685</xdr:colOff>
      <xdr:row>6</xdr:row>
      <xdr:rowOff>908050</xdr:rowOff>
    </xdr:to>
    <xdr:pic>
      <xdr:nvPicPr>
        <xdr:cNvPr id="7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5824855"/>
          <a:ext cx="1136650" cy="78105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7</xdr:row>
      <xdr:rowOff>88900</xdr:rowOff>
    </xdr:from>
    <xdr:to>
      <xdr:col>1</xdr:col>
      <xdr:colOff>1194384</xdr:colOff>
      <xdr:row>7</xdr:row>
      <xdr:rowOff>958850</xdr:rowOff>
    </xdr:to>
    <xdr:pic>
      <xdr:nvPicPr>
        <xdr:cNvPr id="8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6694805"/>
          <a:ext cx="1137285" cy="73025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8</xdr:row>
      <xdr:rowOff>38100</xdr:rowOff>
    </xdr:from>
    <xdr:to>
      <xdr:col>1</xdr:col>
      <xdr:colOff>1181685</xdr:colOff>
      <xdr:row>8</xdr:row>
      <xdr:rowOff>908050</xdr:rowOff>
    </xdr:to>
    <xdr:pic>
      <xdr:nvPicPr>
        <xdr:cNvPr id="9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7463155"/>
          <a:ext cx="113665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</xdr:row>
      <xdr:rowOff>25400</xdr:rowOff>
    </xdr:from>
    <xdr:to>
      <xdr:col>1</xdr:col>
      <xdr:colOff>1193800</xdr:colOff>
      <xdr:row>1</xdr:row>
      <xdr:rowOff>955040</xdr:rowOff>
    </xdr:to>
    <xdr:pic>
      <xdr:nvPicPr>
        <xdr:cNvPr id="10" name="Picture 20" descr="A bed with pillows and a lamp on the side&#10;&#10;AI-generated content may be incorrect.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1428750" y="890905"/>
          <a:ext cx="1162050" cy="92964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1206500</xdr:colOff>
      <xdr:row>2</xdr:row>
      <xdr:rowOff>965200</xdr:rowOff>
    </xdr:to>
    <xdr:pic>
      <xdr:nvPicPr>
        <xdr:cNvPr id="11" name="Picture 17" descr="A bed with a bed spread&#10;&#10;AI-generated content may be incorrect.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397000" y="1849755"/>
          <a:ext cx="1206500" cy="9652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44450</xdr:colOff>
      <xdr:row>3</xdr:row>
      <xdr:rowOff>0</xdr:rowOff>
    </xdr:from>
    <xdr:to>
      <xdr:col>1</xdr:col>
      <xdr:colOff>1187450</xdr:colOff>
      <xdr:row>3</xdr:row>
      <xdr:rowOff>949325</xdr:rowOff>
    </xdr:to>
    <xdr:pic>
      <xdr:nvPicPr>
        <xdr:cNvPr id="12" name="Picture 29" descr="A bed with white sheets and pillows&#10;&#10;AI-generated content may be incorrect.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441450" y="2834005"/>
          <a:ext cx="1143000" cy="949325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1111250</xdr:colOff>
      <xdr:row>4</xdr:row>
      <xdr:rowOff>955675</xdr:rowOff>
    </xdr:to>
    <xdr:pic>
      <xdr:nvPicPr>
        <xdr:cNvPr id="13" name="Picture 30" descr="A bed with a basket on the side&#10;&#10;AI-generated content may be incorrect.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397000" y="3818255"/>
          <a:ext cx="1111250" cy="955675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1117600</xdr:colOff>
      <xdr:row>5</xdr:row>
      <xdr:rowOff>958850</xdr:rowOff>
    </xdr:to>
    <xdr:pic>
      <xdr:nvPicPr>
        <xdr:cNvPr id="14" name="Picture 31" descr="A bed with a bed frame and a lamp&#10;&#10;AI-generated content may be incorrect.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1397000" y="4802505"/>
          <a:ext cx="1117600" cy="95885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82550</xdr:colOff>
      <xdr:row>6</xdr:row>
      <xdr:rowOff>31750</xdr:rowOff>
    </xdr:from>
    <xdr:to>
      <xdr:col>1</xdr:col>
      <xdr:colOff>1066800</xdr:colOff>
      <xdr:row>7</xdr:row>
      <xdr:rowOff>0</xdr:rowOff>
    </xdr:to>
    <xdr:pic>
      <xdr:nvPicPr>
        <xdr:cNvPr id="15" name="Picture 21" descr="A bed with pink and white bedding&#10;&#10;AI-generated content may be incorrect.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1479550" y="5818505"/>
          <a:ext cx="984250" cy="7874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69850</xdr:colOff>
      <xdr:row>7</xdr:row>
      <xdr:rowOff>6350</xdr:rowOff>
    </xdr:from>
    <xdr:to>
      <xdr:col>1</xdr:col>
      <xdr:colOff>1073150</xdr:colOff>
      <xdr:row>7</xdr:row>
      <xdr:rowOff>808990</xdr:rowOff>
    </xdr:to>
    <xdr:pic>
      <xdr:nvPicPr>
        <xdr:cNvPr id="16" name="Picture 24" descr="A bed with a white and blue comforter&#10;&#10;AI-generated content may be incorrect.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1466850" y="6612255"/>
          <a:ext cx="1003300" cy="80264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57150</xdr:colOff>
      <xdr:row>8</xdr:row>
      <xdr:rowOff>12700</xdr:rowOff>
    </xdr:from>
    <xdr:to>
      <xdr:col>1</xdr:col>
      <xdr:colOff>1041400</xdr:colOff>
      <xdr:row>8</xdr:row>
      <xdr:rowOff>800100</xdr:rowOff>
    </xdr:to>
    <xdr:pic>
      <xdr:nvPicPr>
        <xdr:cNvPr id="17" name="Picture 25" descr="A bed with pink comforter and pillows&#10;&#10;AI-generated content may be incorrect.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1454150" y="7437755"/>
          <a:ext cx="984250" cy="7874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38100</xdr:colOff>
      <xdr:row>9</xdr:row>
      <xdr:rowOff>19050</xdr:rowOff>
    </xdr:from>
    <xdr:to>
      <xdr:col>1</xdr:col>
      <xdr:colOff>1181100</xdr:colOff>
      <xdr:row>9</xdr:row>
      <xdr:rowOff>942340</xdr:rowOff>
    </xdr:to>
    <xdr:pic>
      <xdr:nvPicPr>
        <xdr:cNvPr id="18" name="图片 7"/>
        <xdr:cNvPicPr>
          <a:picLocks noChangeAspect="1"/>
        </xdr:cNvPicPr>
      </xdr:nvPicPr>
      <xdr:blipFill>
        <a:blip r:embed="rId10" cstate="screen"/>
        <a:stretch>
          <a:fillRect/>
        </a:stretch>
      </xdr:blipFill>
      <xdr:spPr>
        <a:xfrm>
          <a:off x="1435100" y="8263255"/>
          <a:ext cx="1143000" cy="9232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</xdr:row>
      <xdr:rowOff>76200</xdr:rowOff>
    </xdr:from>
    <xdr:to>
      <xdr:col>1</xdr:col>
      <xdr:colOff>1225551</xdr:colOff>
      <xdr:row>10</xdr:row>
      <xdr:rowOff>933450</xdr:rowOff>
    </xdr:to>
    <xdr:pic>
      <xdr:nvPicPr>
        <xdr:cNvPr id="19" name="Picture 3" descr="A close-up of a bed&#10;&#10;AI-generated content may be incorrect."/>
        <xdr:cNvPicPr>
          <a:picLocks noChangeAspect="1"/>
        </xdr:cNvPicPr>
      </xdr:nvPicPr>
      <xdr:blipFill>
        <a:blip r:embed="rId11" cstate="screen"/>
        <a:stretch>
          <a:fillRect/>
        </a:stretch>
      </xdr:blipFill>
      <xdr:spPr>
        <a:xfrm>
          <a:off x="1422400" y="9304655"/>
          <a:ext cx="1200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</xdr:row>
      <xdr:rowOff>6350</xdr:rowOff>
    </xdr:from>
    <xdr:to>
      <xdr:col>1</xdr:col>
      <xdr:colOff>1250315</xdr:colOff>
      <xdr:row>11</xdr:row>
      <xdr:rowOff>956310</xdr:rowOff>
    </xdr:to>
    <xdr:pic>
      <xdr:nvPicPr>
        <xdr:cNvPr id="20" name="图片 19"/>
        <xdr:cNvPicPr>
          <a:picLocks noChangeAspect="1"/>
        </xdr:cNvPicPr>
      </xdr:nvPicPr>
      <xdr:blipFill>
        <a:blip r:embed="rId12" cstate="screen"/>
        <a:stretch>
          <a:fillRect/>
        </a:stretch>
      </xdr:blipFill>
      <xdr:spPr>
        <a:xfrm>
          <a:off x="1428750" y="10219055"/>
          <a:ext cx="1218565" cy="94996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12</xdr:row>
      <xdr:rowOff>12700</xdr:rowOff>
    </xdr:from>
    <xdr:to>
      <xdr:col>1</xdr:col>
      <xdr:colOff>1212850</xdr:colOff>
      <xdr:row>12</xdr:row>
      <xdr:rowOff>942340</xdr:rowOff>
    </xdr:to>
    <xdr:pic>
      <xdr:nvPicPr>
        <xdr:cNvPr id="21" name="图片 11"/>
        <xdr:cNvPicPr>
          <a:picLocks noChangeAspect="1"/>
        </xdr:cNvPicPr>
      </xdr:nvPicPr>
      <xdr:blipFill>
        <a:blip r:embed="rId13" cstate="screen"/>
        <a:stretch>
          <a:fillRect/>
        </a:stretch>
      </xdr:blipFill>
      <xdr:spPr>
        <a:xfrm>
          <a:off x="1447800" y="11209655"/>
          <a:ext cx="1162050" cy="92964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13</xdr:row>
      <xdr:rowOff>44450</xdr:rowOff>
    </xdr:from>
    <xdr:to>
      <xdr:col>1</xdr:col>
      <xdr:colOff>1238251</xdr:colOff>
      <xdr:row>13</xdr:row>
      <xdr:rowOff>927100</xdr:rowOff>
    </xdr:to>
    <xdr:pic>
      <xdr:nvPicPr>
        <xdr:cNvPr id="22" name="Picture 13" descr="A close-up of a pillow&#10;&#10;AI-generated content may be incorrect."/>
        <xdr:cNvPicPr>
          <a:picLocks noChangeAspect="1"/>
        </xdr:cNvPicPr>
      </xdr:nvPicPr>
      <xdr:blipFill>
        <a:blip r:embed="rId14" cstate="screen"/>
        <a:stretch>
          <a:fillRect/>
        </a:stretch>
      </xdr:blipFill>
      <xdr:spPr>
        <a:xfrm>
          <a:off x="1435100" y="12225655"/>
          <a:ext cx="1200150" cy="882650"/>
        </a:xfrm>
        <a:prstGeom prst="rect">
          <a:avLst/>
        </a:prstGeom>
      </xdr:spPr>
    </xdr:pic>
    <xdr:clientData/>
  </xdr:twoCellAnchor>
  <xdr:oneCellAnchor>
    <xdr:from>
      <xdr:col>1</xdr:col>
      <xdr:colOff>50800</xdr:colOff>
      <xdr:row>14</xdr:row>
      <xdr:rowOff>57151</xdr:rowOff>
    </xdr:from>
    <xdr:ext cx="1202367" cy="869950"/>
    <xdr:pic>
      <xdr:nvPicPr>
        <xdr:cNvPr id="23" name="图片 18"/>
        <xdr:cNvPicPr>
          <a:picLocks noChangeAspect="1"/>
        </xdr:cNvPicPr>
      </xdr:nvPicPr>
      <xdr:blipFill>
        <a:blip r:embed="rId15" cstate="screen"/>
        <a:stretch>
          <a:fillRect/>
        </a:stretch>
      </xdr:blipFill>
      <xdr:spPr>
        <a:xfrm>
          <a:off x="1447800" y="13222605"/>
          <a:ext cx="1202055" cy="869950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</xdr:colOff>
      <xdr:row>15</xdr:row>
      <xdr:rowOff>38100</xdr:rowOff>
    </xdr:from>
    <xdr:to>
      <xdr:col>1</xdr:col>
      <xdr:colOff>1231265</xdr:colOff>
      <xdr:row>15</xdr:row>
      <xdr:rowOff>920750</xdr:rowOff>
    </xdr:to>
    <xdr:pic>
      <xdr:nvPicPr>
        <xdr:cNvPr id="24" name="Picture 15" descr="A close-up of a bed&#10;&#10;AI-generated content may be incorrect."/>
        <xdr:cNvPicPr>
          <a:picLocks noChangeAspect="1"/>
        </xdr:cNvPicPr>
      </xdr:nvPicPr>
      <xdr:blipFill>
        <a:blip r:embed="rId16" cstate="screen"/>
        <a:stretch>
          <a:fillRect/>
        </a:stretch>
      </xdr:blipFill>
      <xdr:spPr>
        <a:xfrm>
          <a:off x="1422400" y="14187805"/>
          <a:ext cx="1205865" cy="88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</xdr:row>
      <xdr:rowOff>19051</xdr:rowOff>
    </xdr:from>
    <xdr:to>
      <xdr:col>1</xdr:col>
      <xdr:colOff>1237615</xdr:colOff>
      <xdr:row>16</xdr:row>
      <xdr:rowOff>963931</xdr:rowOff>
    </xdr:to>
    <xdr:pic>
      <xdr:nvPicPr>
        <xdr:cNvPr id="25" name="图片 13"/>
        <xdr:cNvPicPr>
          <a:picLocks noChangeAspect="1"/>
        </xdr:cNvPicPr>
      </xdr:nvPicPr>
      <xdr:blipFill>
        <a:blip r:embed="rId17" cstate="screen"/>
        <a:stretch>
          <a:fillRect/>
        </a:stretch>
      </xdr:blipFill>
      <xdr:spPr>
        <a:xfrm>
          <a:off x="1409700" y="15153005"/>
          <a:ext cx="1224915" cy="94488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17</xdr:row>
      <xdr:rowOff>1</xdr:rowOff>
    </xdr:from>
    <xdr:ext cx="1028700" cy="799096"/>
    <xdr:pic>
      <xdr:nvPicPr>
        <xdr:cNvPr id="26" name="图片 15"/>
        <xdr:cNvPicPr>
          <a:picLocks noChangeAspect="1"/>
        </xdr:cNvPicPr>
      </xdr:nvPicPr>
      <xdr:blipFill>
        <a:blip r:embed="rId18" cstate="screen"/>
        <a:stretch>
          <a:fillRect/>
        </a:stretch>
      </xdr:blipFill>
      <xdr:spPr>
        <a:xfrm>
          <a:off x="1473200" y="16118205"/>
          <a:ext cx="1028700" cy="798830"/>
        </a:xfrm>
        <a:prstGeom prst="rect">
          <a:avLst/>
        </a:prstGeom>
      </xdr:spPr>
    </xdr:pic>
    <xdr:clientData/>
  </xdr:oneCellAnchor>
  <xdr:twoCellAnchor editAs="oneCell">
    <xdr:from>
      <xdr:col>1</xdr:col>
      <xdr:colOff>146050</xdr:colOff>
      <xdr:row>18</xdr:row>
      <xdr:rowOff>0</xdr:rowOff>
    </xdr:from>
    <xdr:to>
      <xdr:col>1</xdr:col>
      <xdr:colOff>952500</xdr:colOff>
      <xdr:row>18</xdr:row>
      <xdr:rowOff>800735</xdr:rowOff>
    </xdr:to>
    <xdr:pic>
      <xdr:nvPicPr>
        <xdr:cNvPr id="27" name="Picture 17"/>
        <xdr:cNvPicPr>
          <a:picLocks noChangeAspect="1"/>
        </xdr:cNvPicPr>
      </xdr:nvPicPr>
      <xdr:blipFill>
        <a:blip r:embed="rId19" cstate="screen"/>
        <a:stretch>
          <a:fillRect/>
        </a:stretch>
      </xdr:blipFill>
      <xdr:spPr>
        <a:xfrm>
          <a:off x="1543050" y="16937355"/>
          <a:ext cx="806450" cy="8007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0</xdr:rowOff>
    </xdr:from>
    <xdr:to>
      <xdr:col>1</xdr:col>
      <xdr:colOff>1009015</xdr:colOff>
      <xdr:row>19</xdr:row>
      <xdr:rowOff>786765</xdr:rowOff>
    </xdr:to>
    <xdr:pic>
      <xdr:nvPicPr>
        <xdr:cNvPr id="28" name="Picture 20"/>
        <xdr:cNvPicPr>
          <a:picLocks noChangeAspect="1"/>
        </xdr:cNvPicPr>
      </xdr:nvPicPr>
      <xdr:blipFill>
        <a:blip r:embed="rId20" cstate="email"/>
        <a:stretch>
          <a:fillRect/>
        </a:stretch>
      </xdr:blipFill>
      <xdr:spPr>
        <a:xfrm>
          <a:off x="1517650" y="17756505"/>
          <a:ext cx="888365" cy="786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20"/>
  <sheetViews>
    <sheetView tabSelected="1" topLeftCell="J1" workbookViewId="0">
      <selection activeCell="V2" sqref="V2:V20"/>
    </sheetView>
  </sheetViews>
  <sheetFormatPr defaultColWidth="9" defaultRowHeight="12.5"/>
  <cols>
    <col min="1" max="6" width="20" style="3" customWidth="1"/>
    <col min="7" max="16384" width="9.13636363636364" style="3" customWidth="1"/>
  </cols>
  <sheetData>
    <row r="1" s="1" customFormat="1" ht="68.15" customHeight="1" spans="1:51">
      <c r="A1" s="4" t="s">
        <v>0</v>
      </c>
      <c r="B1" s="4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5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10" t="s">
        <v>11</v>
      </c>
      <c r="M1" s="8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8" t="s">
        <v>17</v>
      </c>
      <c r="S1" s="13" t="s">
        <v>18</v>
      </c>
      <c r="T1" s="14" t="s">
        <v>19</v>
      </c>
      <c r="U1" s="15" t="s">
        <v>20</v>
      </c>
      <c r="V1" s="16" t="s">
        <v>21</v>
      </c>
      <c r="W1" s="17" t="s">
        <v>22</v>
      </c>
      <c r="X1" s="18" t="s">
        <v>23</v>
      </c>
      <c r="Y1" s="22" t="s">
        <v>24</v>
      </c>
      <c r="Z1" s="22" t="s">
        <v>25</v>
      </c>
      <c r="AA1" s="22" t="s">
        <v>26</v>
      </c>
      <c r="AB1" s="23" t="s">
        <v>27</v>
      </c>
      <c r="AC1" s="24" t="s">
        <v>28</v>
      </c>
      <c r="AD1" s="25" t="s">
        <v>29</v>
      </c>
      <c r="AE1" s="26" t="s">
        <v>30</v>
      </c>
      <c r="AF1" s="4" t="s">
        <v>31</v>
      </c>
      <c r="AG1" s="32" t="s">
        <v>32</v>
      </c>
      <c r="AH1" s="4" t="s">
        <v>33</v>
      </c>
      <c r="AI1" s="33" t="s">
        <v>34</v>
      </c>
      <c r="AJ1" s="34" t="s">
        <v>35</v>
      </c>
      <c r="AK1" s="33" t="s">
        <v>36</v>
      </c>
      <c r="AL1" s="32" t="s">
        <v>37</v>
      </c>
      <c r="AM1" s="18" t="s">
        <v>38</v>
      </c>
      <c r="AN1" s="33" t="s">
        <v>39</v>
      </c>
      <c r="AO1" s="32" t="s">
        <v>40</v>
      </c>
      <c r="AP1" s="18" t="s">
        <v>41</v>
      </c>
      <c r="AQ1" s="33" t="s">
        <v>42</v>
      </c>
      <c r="AR1" s="32" t="s">
        <v>43</v>
      </c>
      <c r="AS1" s="32" t="s">
        <v>44</v>
      </c>
      <c r="AT1" s="39" t="s">
        <v>45</v>
      </c>
      <c r="AU1" s="39" t="s">
        <v>46</v>
      </c>
      <c r="AV1" s="40" t="s">
        <v>47</v>
      </c>
      <c r="AW1" s="4" t="s">
        <v>48</v>
      </c>
      <c r="AX1" s="42" t="s">
        <v>49</v>
      </c>
      <c r="AY1" s="42" t="s">
        <v>50</v>
      </c>
    </row>
    <row r="2" s="2" customFormat="1" ht="77.5" customHeight="1" spans="1:51">
      <c r="A2" s="9">
        <v>1</v>
      </c>
      <c r="B2" s="9"/>
      <c r="C2" s="9"/>
      <c r="D2" s="9" t="s">
        <v>51</v>
      </c>
      <c r="E2" s="9"/>
      <c r="F2" s="9" t="s">
        <v>52</v>
      </c>
      <c r="G2" s="9" t="s">
        <v>53</v>
      </c>
      <c r="H2" s="9" t="s">
        <v>54</v>
      </c>
      <c r="I2" s="9" t="s">
        <v>55</v>
      </c>
      <c r="J2" s="9" t="s">
        <v>56</v>
      </c>
      <c r="K2" s="9" t="s">
        <v>57</v>
      </c>
      <c r="L2" s="11" t="s">
        <v>58</v>
      </c>
      <c r="M2" s="9" t="s">
        <v>59</v>
      </c>
      <c r="N2" s="9"/>
      <c r="O2" s="9"/>
      <c r="P2" s="12" t="s">
        <v>60</v>
      </c>
      <c r="Q2" s="12"/>
      <c r="R2" s="9" t="s">
        <v>61</v>
      </c>
      <c r="S2" s="19">
        <v>168</v>
      </c>
      <c r="T2" s="20">
        <v>8.1</v>
      </c>
      <c r="U2" s="21">
        <v>20.74</v>
      </c>
      <c r="V2" s="21">
        <v>20.74</v>
      </c>
      <c r="X2" s="9" t="s">
        <v>62</v>
      </c>
      <c r="Y2" s="27">
        <v>65</v>
      </c>
      <c r="Z2" s="27">
        <v>60</v>
      </c>
      <c r="AA2" s="27">
        <v>50</v>
      </c>
      <c r="AB2" s="28">
        <v>7.2</v>
      </c>
      <c r="AC2" s="29">
        <v>1</v>
      </c>
      <c r="AD2" s="30"/>
      <c r="AE2" s="31"/>
      <c r="AF2" s="9"/>
      <c r="AG2" s="35"/>
      <c r="AH2" s="9"/>
      <c r="AI2" s="36"/>
      <c r="AJ2" s="35"/>
      <c r="AK2" s="37">
        <v>0</v>
      </c>
      <c r="AL2" s="38">
        <f t="shared" ref="AL2:AL20" si="0">IF(ISERROR(AV2*AK2),"",AV2*AK2)</f>
        <v>0</v>
      </c>
      <c r="AM2" s="9">
        <v>0</v>
      </c>
      <c r="AN2" s="37">
        <v>0</v>
      </c>
      <c r="AO2" s="38">
        <f t="shared" ref="AO2:AO20" si="1">IF(ISERROR(AV2*AN2),"",AV2*AN2)</f>
        <v>0</v>
      </c>
      <c r="AP2" s="9">
        <v>0</v>
      </c>
      <c r="AQ2" s="36">
        <v>0</v>
      </c>
      <c r="AR2" s="36">
        <v>0</v>
      </c>
      <c r="AS2" s="35">
        <f t="shared" ref="AS2:AS20" si="2">IF(ISERROR(AL2+AO2+AR2),"",AL2+AO2+AR2)</f>
        <v>0</v>
      </c>
      <c r="AT2" s="35">
        <f t="shared" ref="AT2:AT20" si="3">IF(ISERROR(V2+AS2),"",V2+AS2)</f>
        <v>20.74</v>
      </c>
      <c r="AU2" s="41">
        <f t="shared" ref="AU2:AU20" si="4">IF(ISERROR((AV2-AT2)/AV2),"",(AV2-AT2)/AV2)</f>
        <v>0.217358490566038</v>
      </c>
      <c r="AV2" s="21">
        <v>26.5</v>
      </c>
      <c r="AW2" s="29"/>
      <c r="AX2" s="35">
        <f t="shared" ref="AX2:AX20" si="5">IF(ISERROR(AT2*AW2),"",AT2*AW2)</f>
        <v>0</v>
      </c>
      <c r="AY2" s="35">
        <f t="shared" ref="AY2:AY20" si="6">IF(ISERROR(AV2*AW2),"",AV2*AW2)</f>
        <v>0</v>
      </c>
    </row>
    <row r="3" s="2" customFormat="1" ht="77.5" customHeight="1" spans="1:51">
      <c r="A3" s="9">
        <v>2</v>
      </c>
      <c r="B3" s="9"/>
      <c r="C3" s="9"/>
      <c r="D3" s="9" t="s">
        <v>51</v>
      </c>
      <c r="E3" s="9"/>
      <c r="F3" s="9" t="s">
        <v>52</v>
      </c>
      <c r="G3" s="9" t="s">
        <v>53</v>
      </c>
      <c r="H3" s="9" t="s">
        <v>54</v>
      </c>
      <c r="I3" s="9" t="s">
        <v>55</v>
      </c>
      <c r="J3" s="9" t="s">
        <v>56</v>
      </c>
      <c r="K3" s="9" t="s">
        <v>57</v>
      </c>
      <c r="L3" s="11" t="s">
        <v>58</v>
      </c>
      <c r="M3" s="9" t="s">
        <v>63</v>
      </c>
      <c r="N3" s="9"/>
      <c r="O3" s="9"/>
      <c r="P3" s="12" t="s">
        <v>64</v>
      </c>
      <c r="Q3" s="12"/>
      <c r="R3" s="9" t="s">
        <v>61</v>
      </c>
      <c r="S3" s="19">
        <v>168</v>
      </c>
      <c r="T3" s="20">
        <v>8.1</v>
      </c>
      <c r="U3" s="21">
        <v>20.74</v>
      </c>
      <c r="V3" s="21">
        <v>20.74</v>
      </c>
      <c r="X3" s="9" t="s">
        <v>62</v>
      </c>
      <c r="Y3" s="27">
        <v>65</v>
      </c>
      <c r="Z3" s="27">
        <v>60</v>
      </c>
      <c r="AA3" s="27">
        <v>50</v>
      </c>
      <c r="AB3" s="28">
        <v>7.2</v>
      </c>
      <c r="AC3" s="29">
        <v>1</v>
      </c>
      <c r="AD3" s="30"/>
      <c r="AE3" s="31"/>
      <c r="AF3" s="9"/>
      <c r="AG3" s="35"/>
      <c r="AH3" s="9"/>
      <c r="AI3" s="36"/>
      <c r="AJ3" s="35"/>
      <c r="AK3" s="37">
        <v>0</v>
      </c>
      <c r="AL3" s="38">
        <f t="shared" si="0"/>
        <v>0</v>
      </c>
      <c r="AM3" s="9">
        <v>0</v>
      </c>
      <c r="AN3" s="37">
        <v>0</v>
      </c>
      <c r="AO3" s="38">
        <f t="shared" si="1"/>
        <v>0</v>
      </c>
      <c r="AP3" s="9">
        <v>0</v>
      </c>
      <c r="AQ3" s="36">
        <v>0</v>
      </c>
      <c r="AR3" s="36">
        <v>0</v>
      </c>
      <c r="AS3" s="35">
        <f t="shared" si="2"/>
        <v>0</v>
      </c>
      <c r="AT3" s="35">
        <f t="shared" si="3"/>
        <v>20.74</v>
      </c>
      <c r="AU3" s="41">
        <f t="shared" si="4"/>
        <v>0.217358490566038</v>
      </c>
      <c r="AV3" s="21">
        <v>26.5</v>
      </c>
      <c r="AW3" s="29"/>
      <c r="AX3" s="35">
        <f t="shared" si="5"/>
        <v>0</v>
      </c>
      <c r="AY3" s="35">
        <f t="shared" si="6"/>
        <v>0</v>
      </c>
    </row>
    <row r="4" s="2" customFormat="1" ht="77.5" customHeight="1" spans="1:51">
      <c r="A4" s="9">
        <v>3</v>
      </c>
      <c r="B4" s="9"/>
      <c r="C4" s="9"/>
      <c r="D4" s="9" t="s">
        <v>51</v>
      </c>
      <c r="E4" s="9"/>
      <c r="F4" s="9" t="s">
        <v>52</v>
      </c>
      <c r="G4" s="9" t="s">
        <v>65</v>
      </c>
      <c r="H4" s="9" t="s">
        <v>54</v>
      </c>
      <c r="I4" s="9" t="s">
        <v>55</v>
      </c>
      <c r="J4" s="9" t="s">
        <v>66</v>
      </c>
      <c r="K4" s="9" t="s">
        <v>57</v>
      </c>
      <c r="L4" s="11" t="s">
        <v>58</v>
      </c>
      <c r="M4" s="9" t="s">
        <v>67</v>
      </c>
      <c r="N4" s="9"/>
      <c r="O4" s="9"/>
      <c r="P4" s="12" t="s">
        <v>68</v>
      </c>
      <c r="Q4" s="12"/>
      <c r="R4" s="9" t="s">
        <v>61</v>
      </c>
      <c r="S4" s="19">
        <v>132</v>
      </c>
      <c r="T4" s="20">
        <v>8.1</v>
      </c>
      <c r="U4" s="21">
        <v>16.3</v>
      </c>
      <c r="V4" s="21">
        <v>16.3</v>
      </c>
      <c r="X4" s="9" t="s">
        <v>62</v>
      </c>
      <c r="Y4" s="27">
        <v>65</v>
      </c>
      <c r="Z4" s="27">
        <v>60</v>
      </c>
      <c r="AA4" s="27">
        <v>50</v>
      </c>
      <c r="AB4" s="28">
        <v>7.2</v>
      </c>
      <c r="AC4" s="29">
        <v>1</v>
      </c>
      <c r="AD4" s="30"/>
      <c r="AE4" s="31"/>
      <c r="AF4" s="9"/>
      <c r="AG4" s="35"/>
      <c r="AH4" s="9"/>
      <c r="AI4" s="36"/>
      <c r="AJ4" s="35"/>
      <c r="AK4" s="37">
        <v>0</v>
      </c>
      <c r="AL4" s="38">
        <f t="shared" si="0"/>
        <v>0</v>
      </c>
      <c r="AM4" s="9">
        <v>0</v>
      </c>
      <c r="AN4" s="37">
        <v>0</v>
      </c>
      <c r="AO4" s="38">
        <f t="shared" si="1"/>
        <v>0</v>
      </c>
      <c r="AP4" s="9">
        <v>0</v>
      </c>
      <c r="AQ4" s="36">
        <v>0</v>
      </c>
      <c r="AR4" s="36">
        <v>0</v>
      </c>
      <c r="AS4" s="35">
        <f t="shared" si="2"/>
        <v>0</v>
      </c>
      <c r="AT4" s="35">
        <f t="shared" si="3"/>
        <v>16.3</v>
      </c>
      <c r="AU4" s="41">
        <f t="shared" si="4"/>
        <v>0.164102564102564</v>
      </c>
      <c r="AV4" s="21">
        <v>19.5</v>
      </c>
      <c r="AW4" s="29"/>
      <c r="AX4" s="35">
        <f t="shared" si="5"/>
        <v>0</v>
      </c>
      <c r="AY4" s="35">
        <f t="shared" si="6"/>
        <v>0</v>
      </c>
    </row>
    <row r="5" s="2" customFormat="1" ht="77.5" customHeight="1" spans="1:51">
      <c r="A5" s="9">
        <v>4</v>
      </c>
      <c r="B5" s="9"/>
      <c r="C5" s="9"/>
      <c r="D5" s="9" t="s">
        <v>51</v>
      </c>
      <c r="E5" s="9"/>
      <c r="F5" s="9" t="s">
        <v>52</v>
      </c>
      <c r="G5" s="9" t="s">
        <v>65</v>
      </c>
      <c r="H5" s="9" t="s">
        <v>54</v>
      </c>
      <c r="I5" s="9" t="s">
        <v>55</v>
      </c>
      <c r="J5" s="9" t="s">
        <v>66</v>
      </c>
      <c r="K5" s="9" t="s">
        <v>57</v>
      </c>
      <c r="L5" s="11" t="s">
        <v>58</v>
      </c>
      <c r="M5" s="9" t="s">
        <v>69</v>
      </c>
      <c r="N5" s="9"/>
      <c r="O5" s="9"/>
      <c r="P5" s="12" t="s">
        <v>70</v>
      </c>
      <c r="Q5" s="12"/>
      <c r="R5" s="9" t="s">
        <v>61</v>
      </c>
      <c r="S5" s="19">
        <v>132</v>
      </c>
      <c r="T5" s="20">
        <v>8.1</v>
      </c>
      <c r="U5" s="21">
        <v>16.3</v>
      </c>
      <c r="V5" s="21">
        <v>16.3</v>
      </c>
      <c r="X5" s="9" t="s">
        <v>62</v>
      </c>
      <c r="Y5" s="27">
        <v>65</v>
      </c>
      <c r="Z5" s="27">
        <v>60</v>
      </c>
      <c r="AA5" s="27">
        <v>50</v>
      </c>
      <c r="AB5" s="28">
        <v>7.2</v>
      </c>
      <c r="AC5" s="29">
        <v>1</v>
      </c>
      <c r="AD5" s="30"/>
      <c r="AE5" s="31"/>
      <c r="AF5" s="9"/>
      <c r="AG5" s="35"/>
      <c r="AH5" s="9"/>
      <c r="AI5" s="36"/>
      <c r="AJ5" s="35"/>
      <c r="AK5" s="37">
        <v>0</v>
      </c>
      <c r="AL5" s="38">
        <f t="shared" si="0"/>
        <v>0</v>
      </c>
      <c r="AM5" s="9">
        <v>0</v>
      </c>
      <c r="AN5" s="37">
        <v>0</v>
      </c>
      <c r="AO5" s="38">
        <f t="shared" si="1"/>
        <v>0</v>
      </c>
      <c r="AP5" s="9">
        <v>0</v>
      </c>
      <c r="AQ5" s="36">
        <v>0</v>
      </c>
      <c r="AR5" s="36">
        <v>0</v>
      </c>
      <c r="AS5" s="35">
        <f t="shared" si="2"/>
        <v>0</v>
      </c>
      <c r="AT5" s="35">
        <f t="shared" si="3"/>
        <v>16.3</v>
      </c>
      <c r="AU5" s="41">
        <f t="shared" si="4"/>
        <v>0.164102564102564</v>
      </c>
      <c r="AV5" s="21">
        <v>19.5</v>
      </c>
      <c r="AW5" s="29"/>
      <c r="AX5" s="35">
        <f t="shared" si="5"/>
        <v>0</v>
      </c>
      <c r="AY5" s="35">
        <f t="shared" si="6"/>
        <v>0</v>
      </c>
    </row>
    <row r="6" s="2" customFormat="1" ht="77.5" customHeight="1" spans="1:51">
      <c r="A6" s="9">
        <v>5</v>
      </c>
      <c r="B6" s="9"/>
      <c r="C6" s="9"/>
      <c r="D6" s="9" t="s">
        <v>51</v>
      </c>
      <c r="E6" s="9"/>
      <c r="F6" s="9" t="s">
        <v>52</v>
      </c>
      <c r="G6" s="9" t="s">
        <v>65</v>
      </c>
      <c r="H6" s="9" t="s">
        <v>54</v>
      </c>
      <c r="I6" s="9" t="s">
        <v>55</v>
      </c>
      <c r="J6" s="9" t="s">
        <v>66</v>
      </c>
      <c r="K6" s="9" t="s">
        <v>57</v>
      </c>
      <c r="L6" s="11" t="s">
        <v>58</v>
      </c>
      <c r="M6" s="9" t="s">
        <v>71</v>
      </c>
      <c r="N6" s="9"/>
      <c r="O6" s="9"/>
      <c r="P6" s="12" t="s">
        <v>72</v>
      </c>
      <c r="Q6" s="12"/>
      <c r="R6" s="9" t="s">
        <v>61</v>
      </c>
      <c r="S6" s="19">
        <v>132</v>
      </c>
      <c r="T6" s="20">
        <v>8.1</v>
      </c>
      <c r="U6" s="21">
        <v>16.3</v>
      </c>
      <c r="V6" s="21">
        <v>16.3</v>
      </c>
      <c r="X6" s="9" t="s">
        <v>62</v>
      </c>
      <c r="Y6" s="27">
        <v>65</v>
      </c>
      <c r="Z6" s="27">
        <v>60</v>
      </c>
      <c r="AA6" s="27">
        <v>50</v>
      </c>
      <c r="AB6" s="28">
        <v>7.2</v>
      </c>
      <c r="AC6" s="29">
        <v>1</v>
      </c>
      <c r="AD6" s="30"/>
      <c r="AE6" s="31"/>
      <c r="AF6" s="9"/>
      <c r="AG6" s="35"/>
      <c r="AH6" s="9"/>
      <c r="AI6" s="36"/>
      <c r="AJ6" s="35"/>
      <c r="AK6" s="37">
        <v>0</v>
      </c>
      <c r="AL6" s="38">
        <f t="shared" si="0"/>
        <v>0</v>
      </c>
      <c r="AM6" s="9">
        <v>0</v>
      </c>
      <c r="AN6" s="37">
        <v>0</v>
      </c>
      <c r="AO6" s="38">
        <f t="shared" si="1"/>
        <v>0</v>
      </c>
      <c r="AP6" s="9">
        <v>0</v>
      </c>
      <c r="AQ6" s="36">
        <v>0</v>
      </c>
      <c r="AR6" s="36">
        <v>0</v>
      </c>
      <c r="AS6" s="35">
        <f t="shared" si="2"/>
        <v>0</v>
      </c>
      <c r="AT6" s="35">
        <f t="shared" si="3"/>
        <v>16.3</v>
      </c>
      <c r="AU6" s="41">
        <f t="shared" si="4"/>
        <v>0.164102564102564</v>
      </c>
      <c r="AV6" s="21">
        <v>19.5</v>
      </c>
      <c r="AW6" s="29"/>
      <c r="AX6" s="35">
        <f t="shared" si="5"/>
        <v>0</v>
      </c>
      <c r="AY6" s="35">
        <f t="shared" si="6"/>
        <v>0</v>
      </c>
    </row>
    <row r="7" s="2" customFormat="1" ht="64.5" customHeight="1" spans="1:51">
      <c r="A7" s="9">
        <v>6</v>
      </c>
      <c r="B7" s="9"/>
      <c r="C7" s="9"/>
      <c r="D7" s="9" t="s">
        <v>73</v>
      </c>
      <c r="E7" s="9"/>
      <c r="F7" s="9" t="s">
        <v>52</v>
      </c>
      <c r="G7" s="9" t="s">
        <v>74</v>
      </c>
      <c r="H7" s="9" t="s">
        <v>75</v>
      </c>
      <c r="I7" s="9" t="s">
        <v>55</v>
      </c>
      <c r="J7" s="9" t="s">
        <v>76</v>
      </c>
      <c r="K7" s="9" t="s">
        <v>77</v>
      </c>
      <c r="L7" s="11" t="s">
        <v>78</v>
      </c>
      <c r="M7" s="9" t="s">
        <v>79</v>
      </c>
      <c r="N7" s="9"/>
      <c r="O7" s="9"/>
      <c r="P7" s="12" t="s">
        <v>80</v>
      </c>
      <c r="Q7" s="12"/>
      <c r="R7" s="9" t="s">
        <v>61</v>
      </c>
      <c r="S7" s="19">
        <v>130.8</v>
      </c>
      <c r="T7" s="20">
        <v>8.1</v>
      </c>
      <c r="U7" s="21">
        <v>16.15</v>
      </c>
      <c r="V7" s="21">
        <v>16.15</v>
      </c>
      <c r="X7" s="9" t="s">
        <v>62</v>
      </c>
      <c r="Y7" s="27">
        <v>57</v>
      </c>
      <c r="Z7" s="27">
        <v>53</v>
      </c>
      <c r="AA7" s="27">
        <v>50</v>
      </c>
      <c r="AB7" s="28">
        <v>7.4</v>
      </c>
      <c r="AC7" s="29">
        <v>2</v>
      </c>
      <c r="AD7" s="30"/>
      <c r="AE7" s="31"/>
      <c r="AF7" s="9"/>
      <c r="AG7" s="35"/>
      <c r="AH7" s="9"/>
      <c r="AI7" s="36"/>
      <c r="AJ7" s="35"/>
      <c r="AK7" s="37">
        <v>0</v>
      </c>
      <c r="AL7" s="38">
        <f t="shared" si="0"/>
        <v>0</v>
      </c>
      <c r="AM7" s="9">
        <v>0</v>
      </c>
      <c r="AN7" s="37">
        <v>0</v>
      </c>
      <c r="AO7" s="38">
        <f t="shared" si="1"/>
        <v>0</v>
      </c>
      <c r="AP7" s="9">
        <v>0</v>
      </c>
      <c r="AQ7" s="36">
        <v>0</v>
      </c>
      <c r="AR7" s="36">
        <v>0</v>
      </c>
      <c r="AS7" s="35">
        <f t="shared" si="2"/>
        <v>0</v>
      </c>
      <c r="AT7" s="35">
        <f t="shared" si="3"/>
        <v>16.15</v>
      </c>
      <c r="AU7" s="41">
        <f t="shared" si="4"/>
        <v>0.15</v>
      </c>
      <c r="AV7" s="21">
        <v>19</v>
      </c>
      <c r="AW7" s="29"/>
      <c r="AX7" s="35">
        <f t="shared" si="5"/>
        <v>0</v>
      </c>
      <c r="AY7" s="35">
        <f t="shared" si="6"/>
        <v>0</v>
      </c>
    </row>
    <row r="8" s="2" customFormat="1" ht="64.5" customHeight="1" spans="1:51">
      <c r="A8" s="9">
        <v>7</v>
      </c>
      <c r="B8" s="9"/>
      <c r="C8" s="9"/>
      <c r="D8" s="9" t="s">
        <v>73</v>
      </c>
      <c r="E8" s="9"/>
      <c r="F8" s="9" t="s">
        <v>52</v>
      </c>
      <c r="G8" s="9" t="s">
        <v>81</v>
      </c>
      <c r="H8" s="9" t="s">
        <v>54</v>
      </c>
      <c r="I8" s="9" t="s">
        <v>55</v>
      </c>
      <c r="J8" s="9" t="s">
        <v>82</v>
      </c>
      <c r="K8" s="9" t="s">
        <v>57</v>
      </c>
      <c r="L8" s="11" t="s">
        <v>78</v>
      </c>
      <c r="M8" s="9" t="s">
        <v>83</v>
      </c>
      <c r="N8" s="9"/>
      <c r="O8" s="9"/>
      <c r="P8" s="12" t="s">
        <v>84</v>
      </c>
      <c r="Q8" s="12"/>
      <c r="R8" s="9" t="s">
        <v>61</v>
      </c>
      <c r="S8" s="19">
        <v>103</v>
      </c>
      <c r="T8" s="20">
        <v>8.1</v>
      </c>
      <c r="U8" s="21">
        <v>12.72</v>
      </c>
      <c r="V8" s="21">
        <v>12.72</v>
      </c>
      <c r="X8" s="9" t="s">
        <v>62</v>
      </c>
      <c r="Y8" s="27">
        <v>57</v>
      </c>
      <c r="Z8" s="27">
        <v>53</v>
      </c>
      <c r="AA8" s="27">
        <v>50</v>
      </c>
      <c r="AB8" s="28">
        <v>7.4</v>
      </c>
      <c r="AC8" s="29">
        <v>2</v>
      </c>
      <c r="AD8" s="30"/>
      <c r="AE8" s="31"/>
      <c r="AF8" s="9"/>
      <c r="AG8" s="35"/>
      <c r="AH8" s="9"/>
      <c r="AI8" s="36"/>
      <c r="AJ8" s="35"/>
      <c r="AK8" s="37">
        <v>0</v>
      </c>
      <c r="AL8" s="38">
        <f t="shared" si="0"/>
        <v>0</v>
      </c>
      <c r="AM8" s="9">
        <v>0</v>
      </c>
      <c r="AN8" s="37">
        <v>0</v>
      </c>
      <c r="AO8" s="38">
        <f t="shared" si="1"/>
        <v>0</v>
      </c>
      <c r="AP8" s="9">
        <v>0</v>
      </c>
      <c r="AQ8" s="36">
        <v>0</v>
      </c>
      <c r="AR8" s="36">
        <v>0</v>
      </c>
      <c r="AS8" s="35">
        <f t="shared" si="2"/>
        <v>0</v>
      </c>
      <c r="AT8" s="35">
        <f t="shared" si="3"/>
        <v>12.72</v>
      </c>
      <c r="AU8" s="41">
        <f t="shared" si="4"/>
        <v>0.152</v>
      </c>
      <c r="AV8" s="21">
        <v>15</v>
      </c>
      <c r="AW8" s="29"/>
      <c r="AX8" s="35">
        <f t="shared" si="5"/>
        <v>0</v>
      </c>
      <c r="AY8" s="35">
        <f t="shared" si="6"/>
        <v>0</v>
      </c>
    </row>
    <row r="9" s="2" customFormat="1" ht="64.5" customHeight="1" spans="1:51">
      <c r="A9" s="9">
        <v>8</v>
      </c>
      <c r="B9" s="9"/>
      <c r="C9" s="9"/>
      <c r="D9" s="9" t="s">
        <v>73</v>
      </c>
      <c r="E9" s="9"/>
      <c r="F9" s="9" t="s">
        <v>52</v>
      </c>
      <c r="G9" s="9" t="s">
        <v>81</v>
      </c>
      <c r="H9" s="9" t="s">
        <v>54</v>
      </c>
      <c r="I9" s="9" t="s">
        <v>55</v>
      </c>
      <c r="J9" s="9" t="s">
        <v>82</v>
      </c>
      <c r="K9" s="9" t="s">
        <v>57</v>
      </c>
      <c r="L9" s="11" t="s">
        <v>78</v>
      </c>
      <c r="M9" s="9" t="s">
        <v>79</v>
      </c>
      <c r="N9" s="9"/>
      <c r="O9" s="9"/>
      <c r="P9" s="12" t="s">
        <v>85</v>
      </c>
      <c r="Q9" s="12"/>
      <c r="R9" s="9" t="s">
        <v>61</v>
      </c>
      <c r="S9" s="19">
        <v>103</v>
      </c>
      <c r="T9" s="20">
        <v>8.1</v>
      </c>
      <c r="U9" s="21">
        <v>12.72</v>
      </c>
      <c r="V9" s="21">
        <v>12.72</v>
      </c>
      <c r="X9" s="9" t="s">
        <v>62</v>
      </c>
      <c r="Y9" s="27">
        <v>57</v>
      </c>
      <c r="Z9" s="27">
        <v>53</v>
      </c>
      <c r="AA9" s="27">
        <v>50</v>
      </c>
      <c r="AB9" s="28">
        <v>7.4</v>
      </c>
      <c r="AC9" s="29">
        <v>2</v>
      </c>
      <c r="AD9" s="30"/>
      <c r="AE9" s="31"/>
      <c r="AF9" s="9"/>
      <c r="AG9" s="35"/>
      <c r="AH9" s="9"/>
      <c r="AI9" s="36"/>
      <c r="AJ9" s="35"/>
      <c r="AK9" s="37">
        <v>0</v>
      </c>
      <c r="AL9" s="38">
        <f t="shared" si="0"/>
        <v>0</v>
      </c>
      <c r="AM9" s="9">
        <v>0</v>
      </c>
      <c r="AN9" s="37">
        <v>0</v>
      </c>
      <c r="AO9" s="38">
        <f t="shared" si="1"/>
        <v>0</v>
      </c>
      <c r="AP9" s="9">
        <v>0</v>
      </c>
      <c r="AQ9" s="36">
        <v>0</v>
      </c>
      <c r="AR9" s="36">
        <v>0</v>
      </c>
      <c r="AS9" s="35">
        <f t="shared" si="2"/>
        <v>0</v>
      </c>
      <c r="AT9" s="35">
        <f t="shared" si="3"/>
        <v>12.72</v>
      </c>
      <c r="AU9" s="41">
        <f t="shared" si="4"/>
        <v>0.152</v>
      </c>
      <c r="AV9" s="21">
        <v>15</v>
      </c>
      <c r="AW9" s="29"/>
      <c r="AX9" s="35">
        <f t="shared" si="5"/>
        <v>0</v>
      </c>
      <c r="AY9" s="35">
        <f t="shared" si="6"/>
        <v>0</v>
      </c>
    </row>
    <row r="10" s="2" customFormat="1" ht="77.5" customHeight="1" spans="1:51">
      <c r="A10" s="9">
        <v>9</v>
      </c>
      <c r="B10" s="9"/>
      <c r="C10" s="9"/>
      <c r="D10" s="9" t="s">
        <v>51</v>
      </c>
      <c r="E10" s="9"/>
      <c r="F10" s="9" t="s">
        <v>52</v>
      </c>
      <c r="G10" s="9" t="s">
        <v>86</v>
      </c>
      <c r="H10" s="9" t="s">
        <v>54</v>
      </c>
      <c r="I10" s="9" t="s">
        <v>55</v>
      </c>
      <c r="J10" s="9" t="s">
        <v>87</v>
      </c>
      <c r="K10" s="9" t="s">
        <v>57</v>
      </c>
      <c r="L10" s="11" t="s">
        <v>58</v>
      </c>
      <c r="M10" s="9" t="s">
        <v>88</v>
      </c>
      <c r="N10" s="9"/>
      <c r="O10" s="9"/>
      <c r="P10" s="12" t="s">
        <v>89</v>
      </c>
      <c r="Q10" s="12"/>
      <c r="R10" s="9" t="s">
        <v>61</v>
      </c>
      <c r="S10" s="19">
        <v>188</v>
      </c>
      <c r="T10" s="20">
        <v>8.1</v>
      </c>
      <c r="U10" s="21">
        <v>23.21</v>
      </c>
      <c r="V10" s="21">
        <v>23.21</v>
      </c>
      <c r="X10" s="9" t="s">
        <v>62</v>
      </c>
      <c r="Y10" s="27">
        <v>65</v>
      </c>
      <c r="Z10" s="27">
        <v>60</v>
      </c>
      <c r="AA10" s="27">
        <v>50</v>
      </c>
      <c r="AB10" s="28">
        <v>7.2</v>
      </c>
      <c r="AC10" s="29">
        <v>1</v>
      </c>
      <c r="AD10" s="30"/>
      <c r="AE10" s="31"/>
      <c r="AF10" s="9"/>
      <c r="AG10" s="35"/>
      <c r="AH10" s="9"/>
      <c r="AI10" s="36"/>
      <c r="AJ10" s="35"/>
      <c r="AK10" s="37">
        <v>0</v>
      </c>
      <c r="AL10" s="38">
        <f t="shared" si="0"/>
        <v>0</v>
      </c>
      <c r="AM10" s="9">
        <v>0</v>
      </c>
      <c r="AN10" s="37">
        <v>0</v>
      </c>
      <c r="AO10" s="38">
        <f t="shared" si="1"/>
        <v>0</v>
      </c>
      <c r="AP10" s="9">
        <v>0</v>
      </c>
      <c r="AQ10" s="36">
        <v>0</v>
      </c>
      <c r="AR10" s="36">
        <v>0</v>
      </c>
      <c r="AS10" s="35">
        <f t="shared" si="2"/>
        <v>0</v>
      </c>
      <c r="AT10" s="35">
        <f t="shared" si="3"/>
        <v>23.21</v>
      </c>
      <c r="AU10" s="41">
        <f t="shared" si="4"/>
        <v>0.226333333333333</v>
      </c>
      <c r="AV10" s="21">
        <v>30</v>
      </c>
      <c r="AW10" s="29"/>
      <c r="AX10" s="35">
        <f t="shared" si="5"/>
        <v>0</v>
      </c>
      <c r="AY10" s="35">
        <f t="shared" si="6"/>
        <v>0</v>
      </c>
    </row>
    <row r="11" s="2" customFormat="1" ht="77.5" customHeight="1" spans="1:51">
      <c r="A11" s="9">
        <v>10</v>
      </c>
      <c r="B11" s="9"/>
      <c r="C11" s="9"/>
      <c r="D11" s="9" t="s">
        <v>51</v>
      </c>
      <c r="E11" s="9"/>
      <c r="F11" s="9" t="s">
        <v>52</v>
      </c>
      <c r="G11" s="9" t="s">
        <v>90</v>
      </c>
      <c r="H11" s="9" t="s">
        <v>54</v>
      </c>
      <c r="I11" s="9" t="s">
        <v>55</v>
      </c>
      <c r="J11" s="9" t="s">
        <v>91</v>
      </c>
      <c r="K11" s="9" t="s">
        <v>57</v>
      </c>
      <c r="L11" s="11" t="s">
        <v>58</v>
      </c>
      <c r="M11" s="9" t="s">
        <v>92</v>
      </c>
      <c r="N11" s="9"/>
      <c r="O11" s="9"/>
      <c r="P11" s="12" t="s">
        <v>93</v>
      </c>
      <c r="Q11" s="12"/>
      <c r="R11" s="9" t="s">
        <v>61</v>
      </c>
      <c r="S11" s="19">
        <v>168</v>
      </c>
      <c r="T11" s="20">
        <v>8.1</v>
      </c>
      <c r="U11" s="21">
        <v>20.74</v>
      </c>
      <c r="V11" s="21">
        <v>20.74</v>
      </c>
      <c r="X11" s="9" t="s">
        <v>62</v>
      </c>
      <c r="Y11" s="27">
        <v>65</v>
      </c>
      <c r="Z11" s="27">
        <v>60</v>
      </c>
      <c r="AA11" s="27">
        <v>50</v>
      </c>
      <c r="AB11" s="28">
        <v>7.2</v>
      </c>
      <c r="AC11" s="29">
        <v>1</v>
      </c>
      <c r="AD11" s="30"/>
      <c r="AE11" s="31"/>
      <c r="AF11" s="9"/>
      <c r="AG11" s="35"/>
      <c r="AH11" s="9"/>
      <c r="AI11" s="36"/>
      <c r="AJ11" s="35"/>
      <c r="AK11" s="37">
        <v>0</v>
      </c>
      <c r="AL11" s="38">
        <f t="shared" si="0"/>
        <v>0</v>
      </c>
      <c r="AM11" s="9">
        <v>0</v>
      </c>
      <c r="AN11" s="37">
        <v>0</v>
      </c>
      <c r="AO11" s="38">
        <f t="shared" si="1"/>
        <v>0</v>
      </c>
      <c r="AP11" s="9">
        <v>0</v>
      </c>
      <c r="AQ11" s="36">
        <v>0</v>
      </c>
      <c r="AR11" s="36">
        <v>0</v>
      </c>
      <c r="AS11" s="35">
        <f t="shared" si="2"/>
        <v>0</v>
      </c>
      <c r="AT11" s="35">
        <f t="shared" si="3"/>
        <v>20.74</v>
      </c>
      <c r="AU11" s="41">
        <f t="shared" si="4"/>
        <v>0.308666666666667</v>
      </c>
      <c r="AV11" s="21">
        <v>30</v>
      </c>
      <c r="AW11" s="29"/>
      <c r="AX11" s="35">
        <f t="shared" si="5"/>
        <v>0</v>
      </c>
      <c r="AY11" s="35">
        <f t="shared" si="6"/>
        <v>0</v>
      </c>
    </row>
    <row r="12" s="2" customFormat="1" ht="77.5" customHeight="1" spans="1:51">
      <c r="A12" s="9">
        <v>11</v>
      </c>
      <c r="B12" s="9"/>
      <c r="C12" s="9"/>
      <c r="D12" s="9" t="s">
        <v>51</v>
      </c>
      <c r="E12" s="9"/>
      <c r="F12" s="9" t="s">
        <v>52</v>
      </c>
      <c r="G12" s="9" t="s">
        <v>90</v>
      </c>
      <c r="H12" s="9" t="s">
        <v>54</v>
      </c>
      <c r="I12" s="9" t="s">
        <v>55</v>
      </c>
      <c r="J12" s="9" t="s">
        <v>91</v>
      </c>
      <c r="K12" s="9" t="s">
        <v>57</v>
      </c>
      <c r="L12" s="11" t="s">
        <v>58</v>
      </c>
      <c r="M12" s="9" t="s">
        <v>94</v>
      </c>
      <c r="N12" s="9"/>
      <c r="O12" s="9"/>
      <c r="P12" s="12" t="s">
        <v>95</v>
      </c>
      <c r="Q12" s="12"/>
      <c r="R12" s="9" t="s">
        <v>61</v>
      </c>
      <c r="S12" s="19">
        <v>168</v>
      </c>
      <c r="T12" s="20">
        <v>8.1</v>
      </c>
      <c r="U12" s="21">
        <v>20.74</v>
      </c>
      <c r="V12" s="21">
        <v>20.74</v>
      </c>
      <c r="X12" s="9" t="s">
        <v>62</v>
      </c>
      <c r="Y12" s="27">
        <v>65</v>
      </c>
      <c r="Z12" s="27">
        <v>60</v>
      </c>
      <c r="AA12" s="27">
        <v>50</v>
      </c>
      <c r="AB12" s="28">
        <v>7.2</v>
      </c>
      <c r="AC12" s="29">
        <v>1</v>
      </c>
      <c r="AD12" s="30"/>
      <c r="AE12" s="31"/>
      <c r="AF12" s="9"/>
      <c r="AG12" s="35"/>
      <c r="AH12" s="9"/>
      <c r="AI12" s="36"/>
      <c r="AJ12" s="35"/>
      <c r="AK12" s="37">
        <v>0</v>
      </c>
      <c r="AL12" s="38">
        <f t="shared" si="0"/>
        <v>0</v>
      </c>
      <c r="AM12" s="9">
        <v>0</v>
      </c>
      <c r="AN12" s="37">
        <v>0</v>
      </c>
      <c r="AO12" s="38">
        <f t="shared" si="1"/>
        <v>0</v>
      </c>
      <c r="AP12" s="9">
        <v>0</v>
      </c>
      <c r="AQ12" s="36">
        <v>0</v>
      </c>
      <c r="AR12" s="36">
        <v>0</v>
      </c>
      <c r="AS12" s="35">
        <f t="shared" si="2"/>
        <v>0</v>
      </c>
      <c r="AT12" s="35">
        <f t="shared" si="3"/>
        <v>20.74</v>
      </c>
      <c r="AU12" s="41">
        <f t="shared" si="4"/>
        <v>0.308666666666667</v>
      </c>
      <c r="AV12" s="21">
        <v>30</v>
      </c>
      <c r="AW12" s="29"/>
      <c r="AX12" s="35">
        <f t="shared" si="5"/>
        <v>0</v>
      </c>
      <c r="AY12" s="35">
        <f t="shared" si="6"/>
        <v>0</v>
      </c>
    </row>
    <row r="13" s="2" customFormat="1" ht="77.5" customHeight="1" spans="1:51">
      <c r="A13" s="9">
        <v>12</v>
      </c>
      <c r="B13" s="9"/>
      <c r="C13" s="9"/>
      <c r="D13" s="9" t="s">
        <v>51</v>
      </c>
      <c r="E13" s="9"/>
      <c r="F13" s="9" t="s">
        <v>52</v>
      </c>
      <c r="G13" s="9" t="s">
        <v>96</v>
      </c>
      <c r="H13" s="9" t="s">
        <v>54</v>
      </c>
      <c r="I13" s="9" t="s">
        <v>55</v>
      </c>
      <c r="J13" s="9" t="s">
        <v>97</v>
      </c>
      <c r="K13" s="9" t="s">
        <v>57</v>
      </c>
      <c r="L13" s="11" t="s">
        <v>58</v>
      </c>
      <c r="M13" s="9" t="s">
        <v>98</v>
      </c>
      <c r="N13" s="9"/>
      <c r="O13" s="9"/>
      <c r="P13" s="12" t="s">
        <v>99</v>
      </c>
      <c r="Q13" s="12"/>
      <c r="R13" s="9" t="s">
        <v>61</v>
      </c>
      <c r="S13" s="19">
        <v>158</v>
      </c>
      <c r="T13" s="20">
        <v>8.1</v>
      </c>
      <c r="U13" s="21">
        <v>19.51</v>
      </c>
      <c r="V13" s="21">
        <v>19.51</v>
      </c>
      <c r="X13" s="9" t="s">
        <v>62</v>
      </c>
      <c r="Y13" s="27">
        <v>65</v>
      </c>
      <c r="Z13" s="27">
        <v>60</v>
      </c>
      <c r="AA13" s="27">
        <v>50</v>
      </c>
      <c r="AB13" s="28">
        <v>7.2</v>
      </c>
      <c r="AC13" s="29">
        <v>1</v>
      </c>
      <c r="AD13" s="30"/>
      <c r="AE13" s="31"/>
      <c r="AF13" s="9"/>
      <c r="AG13" s="35"/>
      <c r="AH13" s="9"/>
      <c r="AI13" s="36"/>
      <c r="AJ13" s="35"/>
      <c r="AK13" s="37">
        <v>0</v>
      </c>
      <c r="AL13" s="38">
        <f t="shared" si="0"/>
        <v>0</v>
      </c>
      <c r="AM13" s="9">
        <v>0</v>
      </c>
      <c r="AN13" s="37">
        <v>0</v>
      </c>
      <c r="AO13" s="38">
        <f t="shared" si="1"/>
        <v>0</v>
      </c>
      <c r="AP13" s="9">
        <v>0</v>
      </c>
      <c r="AQ13" s="36">
        <v>0</v>
      </c>
      <c r="AR13" s="36">
        <v>0</v>
      </c>
      <c r="AS13" s="35">
        <f t="shared" si="2"/>
        <v>0</v>
      </c>
      <c r="AT13" s="35">
        <f t="shared" si="3"/>
        <v>19.51</v>
      </c>
      <c r="AU13" s="41">
        <f t="shared" si="4"/>
        <v>0.303214285714286</v>
      </c>
      <c r="AV13" s="21">
        <v>28</v>
      </c>
      <c r="AW13" s="29"/>
      <c r="AX13" s="35">
        <f t="shared" si="5"/>
        <v>0</v>
      </c>
      <c r="AY13" s="35">
        <f t="shared" si="6"/>
        <v>0</v>
      </c>
    </row>
    <row r="14" s="2" customFormat="1" ht="77.5" customHeight="1" spans="1:51">
      <c r="A14" s="9">
        <v>13</v>
      </c>
      <c r="B14" s="9"/>
      <c r="C14" s="9"/>
      <c r="D14" s="9" t="s">
        <v>51</v>
      </c>
      <c r="E14" s="9"/>
      <c r="F14" s="9" t="s">
        <v>52</v>
      </c>
      <c r="G14" s="9" t="s">
        <v>100</v>
      </c>
      <c r="H14" s="9" t="s">
        <v>54</v>
      </c>
      <c r="I14" s="9" t="s">
        <v>55</v>
      </c>
      <c r="J14" s="9" t="s">
        <v>101</v>
      </c>
      <c r="K14" s="9" t="s">
        <v>57</v>
      </c>
      <c r="L14" s="11" t="s">
        <v>58</v>
      </c>
      <c r="M14" s="9" t="s">
        <v>88</v>
      </c>
      <c r="N14" s="9"/>
      <c r="O14" s="9"/>
      <c r="P14" s="12" t="s">
        <v>102</v>
      </c>
      <c r="Q14" s="12"/>
      <c r="R14" s="9" t="s">
        <v>61</v>
      </c>
      <c r="S14" s="19">
        <v>170.5</v>
      </c>
      <c r="T14" s="20">
        <v>8.1</v>
      </c>
      <c r="U14" s="21">
        <v>21.05</v>
      </c>
      <c r="V14" s="21">
        <v>21.05</v>
      </c>
      <c r="X14" s="9" t="s">
        <v>62</v>
      </c>
      <c r="Y14" s="27">
        <v>65</v>
      </c>
      <c r="Z14" s="27">
        <v>60</v>
      </c>
      <c r="AA14" s="27">
        <v>50</v>
      </c>
      <c r="AB14" s="28">
        <v>7.2</v>
      </c>
      <c r="AC14" s="29">
        <v>1</v>
      </c>
      <c r="AD14" s="30"/>
      <c r="AE14" s="31"/>
      <c r="AF14" s="9"/>
      <c r="AG14" s="35"/>
      <c r="AH14" s="9"/>
      <c r="AI14" s="36"/>
      <c r="AJ14" s="35"/>
      <c r="AK14" s="37">
        <v>0</v>
      </c>
      <c r="AL14" s="38">
        <f t="shared" si="0"/>
        <v>0</v>
      </c>
      <c r="AM14" s="9">
        <v>0</v>
      </c>
      <c r="AN14" s="37">
        <v>0</v>
      </c>
      <c r="AO14" s="38">
        <f t="shared" si="1"/>
        <v>0</v>
      </c>
      <c r="AP14" s="9">
        <v>0</v>
      </c>
      <c r="AQ14" s="36">
        <v>0</v>
      </c>
      <c r="AR14" s="36">
        <v>0</v>
      </c>
      <c r="AS14" s="35">
        <f t="shared" si="2"/>
        <v>0</v>
      </c>
      <c r="AT14" s="35">
        <f t="shared" si="3"/>
        <v>21.05</v>
      </c>
      <c r="AU14" s="41">
        <f t="shared" si="4"/>
        <v>0.298333333333333</v>
      </c>
      <c r="AV14" s="21">
        <v>30</v>
      </c>
      <c r="AW14" s="29"/>
      <c r="AX14" s="35">
        <f t="shared" si="5"/>
        <v>0</v>
      </c>
      <c r="AY14" s="35">
        <f t="shared" si="6"/>
        <v>0</v>
      </c>
    </row>
    <row r="15" s="2" customFormat="1" ht="77.5" customHeight="1" spans="1:51">
      <c r="A15" s="9">
        <v>14</v>
      </c>
      <c r="B15" s="9"/>
      <c r="C15" s="9"/>
      <c r="D15" s="9" t="s">
        <v>51</v>
      </c>
      <c r="E15" s="9"/>
      <c r="F15" s="9" t="s">
        <v>52</v>
      </c>
      <c r="G15" s="9" t="s">
        <v>100</v>
      </c>
      <c r="H15" s="9" t="s">
        <v>54</v>
      </c>
      <c r="I15" s="9" t="s">
        <v>55</v>
      </c>
      <c r="J15" s="9" t="s">
        <v>101</v>
      </c>
      <c r="K15" s="9" t="s">
        <v>57</v>
      </c>
      <c r="L15" s="11" t="s">
        <v>58</v>
      </c>
      <c r="M15" s="9" t="s">
        <v>103</v>
      </c>
      <c r="N15" s="9"/>
      <c r="O15" s="9"/>
      <c r="P15" s="12" t="s">
        <v>104</v>
      </c>
      <c r="Q15" s="12"/>
      <c r="R15" s="9" t="s">
        <v>61</v>
      </c>
      <c r="S15" s="19">
        <v>170.5</v>
      </c>
      <c r="T15" s="20">
        <v>8.1</v>
      </c>
      <c r="U15" s="21">
        <v>21.05</v>
      </c>
      <c r="V15" s="21">
        <v>21.05</v>
      </c>
      <c r="X15" s="9" t="s">
        <v>62</v>
      </c>
      <c r="Y15" s="27">
        <v>65</v>
      </c>
      <c r="Z15" s="27">
        <v>60</v>
      </c>
      <c r="AA15" s="27">
        <v>50</v>
      </c>
      <c r="AB15" s="28">
        <v>7.2</v>
      </c>
      <c r="AC15" s="29">
        <v>1</v>
      </c>
      <c r="AD15" s="30"/>
      <c r="AE15" s="31"/>
      <c r="AF15" s="9"/>
      <c r="AG15" s="35"/>
      <c r="AH15" s="9"/>
      <c r="AI15" s="36"/>
      <c r="AJ15" s="35"/>
      <c r="AK15" s="37">
        <v>0</v>
      </c>
      <c r="AL15" s="38">
        <f t="shared" si="0"/>
        <v>0</v>
      </c>
      <c r="AM15" s="9">
        <v>0</v>
      </c>
      <c r="AN15" s="37">
        <v>0</v>
      </c>
      <c r="AO15" s="38">
        <f t="shared" si="1"/>
        <v>0</v>
      </c>
      <c r="AP15" s="9">
        <v>0</v>
      </c>
      <c r="AQ15" s="36">
        <v>0</v>
      </c>
      <c r="AR15" s="36">
        <v>0</v>
      </c>
      <c r="AS15" s="35">
        <f t="shared" si="2"/>
        <v>0</v>
      </c>
      <c r="AT15" s="35">
        <f t="shared" si="3"/>
        <v>21.05</v>
      </c>
      <c r="AU15" s="41">
        <f t="shared" si="4"/>
        <v>0.298333333333333</v>
      </c>
      <c r="AV15" s="21">
        <v>30</v>
      </c>
      <c r="AW15" s="29"/>
      <c r="AX15" s="35">
        <f t="shared" si="5"/>
        <v>0</v>
      </c>
      <c r="AY15" s="35">
        <f t="shared" si="6"/>
        <v>0</v>
      </c>
    </row>
    <row r="16" s="2" customFormat="1" ht="77.5" customHeight="1" spans="1:51">
      <c r="A16" s="9">
        <v>15</v>
      </c>
      <c r="B16" s="9"/>
      <c r="C16" s="9"/>
      <c r="D16" s="9" t="s">
        <v>105</v>
      </c>
      <c r="E16" s="9"/>
      <c r="F16" s="9" t="s">
        <v>52</v>
      </c>
      <c r="G16" s="9" t="s">
        <v>106</v>
      </c>
      <c r="H16" s="9" t="s">
        <v>54</v>
      </c>
      <c r="I16" s="9" t="s">
        <v>55</v>
      </c>
      <c r="J16" s="9" t="s">
        <v>107</v>
      </c>
      <c r="K16" s="9" t="s">
        <v>57</v>
      </c>
      <c r="L16" s="11" t="s">
        <v>58</v>
      </c>
      <c r="M16" s="9" t="s">
        <v>83</v>
      </c>
      <c r="N16" s="9"/>
      <c r="O16" s="9"/>
      <c r="P16" s="12" t="s">
        <v>108</v>
      </c>
      <c r="Q16" s="12"/>
      <c r="R16" s="9" t="s">
        <v>61</v>
      </c>
      <c r="S16" s="19">
        <v>181</v>
      </c>
      <c r="T16" s="20">
        <v>8.1</v>
      </c>
      <c r="U16" s="21">
        <v>22.35</v>
      </c>
      <c r="V16" s="21">
        <v>22.35</v>
      </c>
      <c r="X16" s="9" t="s">
        <v>62</v>
      </c>
      <c r="Y16" s="27">
        <v>65</v>
      </c>
      <c r="Z16" s="27">
        <v>60</v>
      </c>
      <c r="AA16" s="27">
        <v>50</v>
      </c>
      <c r="AB16" s="28">
        <v>7.2</v>
      </c>
      <c r="AC16" s="29">
        <v>1</v>
      </c>
      <c r="AD16" s="30"/>
      <c r="AE16" s="31"/>
      <c r="AF16" s="9"/>
      <c r="AG16" s="35"/>
      <c r="AH16" s="9"/>
      <c r="AI16" s="36"/>
      <c r="AJ16" s="35"/>
      <c r="AK16" s="37">
        <v>0</v>
      </c>
      <c r="AL16" s="38">
        <f t="shared" si="0"/>
        <v>0</v>
      </c>
      <c r="AM16" s="9">
        <v>0</v>
      </c>
      <c r="AN16" s="37">
        <v>0</v>
      </c>
      <c r="AO16" s="38">
        <f t="shared" si="1"/>
        <v>0</v>
      </c>
      <c r="AP16" s="9">
        <v>0</v>
      </c>
      <c r="AQ16" s="36">
        <v>0</v>
      </c>
      <c r="AR16" s="36">
        <v>0</v>
      </c>
      <c r="AS16" s="35">
        <f t="shared" si="2"/>
        <v>0</v>
      </c>
      <c r="AT16" s="35">
        <f t="shared" si="3"/>
        <v>22.35</v>
      </c>
      <c r="AU16" s="41">
        <f t="shared" si="4"/>
        <v>0.255</v>
      </c>
      <c r="AV16" s="21">
        <v>30</v>
      </c>
      <c r="AW16" s="29"/>
      <c r="AX16" s="35">
        <f t="shared" si="5"/>
        <v>0</v>
      </c>
      <c r="AY16" s="35">
        <f t="shared" si="6"/>
        <v>0</v>
      </c>
    </row>
    <row r="17" s="2" customFormat="1" ht="77.5" customHeight="1" spans="1:51">
      <c r="A17" s="9">
        <v>16</v>
      </c>
      <c r="B17" s="9"/>
      <c r="C17" s="9"/>
      <c r="D17" s="9" t="s">
        <v>105</v>
      </c>
      <c r="E17" s="9"/>
      <c r="F17" s="9" t="s">
        <v>52</v>
      </c>
      <c r="G17" s="9" t="s">
        <v>106</v>
      </c>
      <c r="H17" s="9" t="s">
        <v>54</v>
      </c>
      <c r="I17" s="9" t="s">
        <v>55</v>
      </c>
      <c r="J17" s="9" t="s">
        <v>107</v>
      </c>
      <c r="K17" s="9" t="s">
        <v>57</v>
      </c>
      <c r="L17" s="11" t="s">
        <v>58</v>
      </c>
      <c r="M17" s="9" t="s">
        <v>109</v>
      </c>
      <c r="N17" s="9"/>
      <c r="O17" s="9"/>
      <c r="P17" s="12" t="s">
        <v>110</v>
      </c>
      <c r="Q17" s="12"/>
      <c r="R17" s="9" t="s">
        <v>61</v>
      </c>
      <c r="S17" s="19">
        <v>181</v>
      </c>
      <c r="T17" s="20">
        <v>8.1</v>
      </c>
      <c r="U17" s="21">
        <v>22.35</v>
      </c>
      <c r="V17" s="21">
        <v>22.35</v>
      </c>
      <c r="X17" s="9" t="s">
        <v>62</v>
      </c>
      <c r="Y17" s="27">
        <v>65</v>
      </c>
      <c r="Z17" s="27">
        <v>60</v>
      </c>
      <c r="AA17" s="27">
        <v>50</v>
      </c>
      <c r="AB17" s="28">
        <v>7.2</v>
      </c>
      <c r="AC17" s="29">
        <v>1</v>
      </c>
      <c r="AD17" s="30"/>
      <c r="AE17" s="31"/>
      <c r="AF17" s="9"/>
      <c r="AG17" s="35"/>
      <c r="AH17" s="9"/>
      <c r="AI17" s="36"/>
      <c r="AJ17" s="35"/>
      <c r="AK17" s="37">
        <v>0</v>
      </c>
      <c r="AL17" s="38">
        <f t="shared" si="0"/>
        <v>0</v>
      </c>
      <c r="AM17" s="9">
        <v>0</v>
      </c>
      <c r="AN17" s="37">
        <v>0</v>
      </c>
      <c r="AO17" s="38">
        <f t="shared" si="1"/>
        <v>0</v>
      </c>
      <c r="AP17" s="9">
        <v>0</v>
      </c>
      <c r="AQ17" s="36">
        <v>0</v>
      </c>
      <c r="AR17" s="36">
        <v>0</v>
      </c>
      <c r="AS17" s="35">
        <f t="shared" si="2"/>
        <v>0</v>
      </c>
      <c r="AT17" s="35">
        <f t="shared" si="3"/>
        <v>22.35</v>
      </c>
      <c r="AU17" s="41">
        <f t="shared" si="4"/>
        <v>0.255</v>
      </c>
      <c r="AV17" s="21">
        <v>30</v>
      </c>
      <c r="AW17" s="29"/>
      <c r="AX17" s="35">
        <f t="shared" si="5"/>
        <v>0</v>
      </c>
      <c r="AY17" s="35">
        <f t="shared" si="6"/>
        <v>0</v>
      </c>
    </row>
    <row r="18" s="2" customFormat="1" ht="64.5" customHeight="1" spans="1:51">
      <c r="A18" s="9">
        <v>17</v>
      </c>
      <c r="B18" s="9"/>
      <c r="C18" s="9"/>
      <c r="D18" s="9" t="s">
        <v>73</v>
      </c>
      <c r="E18" s="9"/>
      <c r="F18" s="9" t="s">
        <v>52</v>
      </c>
      <c r="G18" s="9" t="s">
        <v>111</v>
      </c>
      <c r="H18" s="9" t="s">
        <v>54</v>
      </c>
      <c r="I18" s="9" t="s">
        <v>55</v>
      </c>
      <c r="J18" s="9" t="s">
        <v>112</v>
      </c>
      <c r="K18" s="9" t="s">
        <v>57</v>
      </c>
      <c r="L18" s="11" t="s">
        <v>78</v>
      </c>
      <c r="M18" s="9" t="s">
        <v>79</v>
      </c>
      <c r="N18" s="9"/>
      <c r="O18" s="9"/>
      <c r="P18" s="12" t="s">
        <v>113</v>
      </c>
      <c r="Q18" s="12"/>
      <c r="R18" s="9" t="s">
        <v>61</v>
      </c>
      <c r="S18" s="19">
        <v>86</v>
      </c>
      <c r="T18" s="20">
        <v>8.1</v>
      </c>
      <c r="U18" s="21">
        <v>10.62</v>
      </c>
      <c r="V18" s="21">
        <v>10.62</v>
      </c>
      <c r="X18" s="9" t="s">
        <v>62</v>
      </c>
      <c r="Y18" s="27">
        <v>57</v>
      </c>
      <c r="Z18" s="27">
        <v>53</v>
      </c>
      <c r="AA18" s="27">
        <v>50</v>
      </c>
      <c r="AB18" s="28">
        <v>7.4</v>
      </c>
      <c r="AC18" s="29">
        <v>2</v>
      </c>
      <c r="AD18" s="30"/>
      <c r="AE18" s="31"/>
      <c r="AF18" s="9"/>
      <c r="AG18" s="35"/>
      <c r="AH18" s="9"/>
      <c r="AI18" s="36"/>
      <c r="AJ18" s="35"/>
      <c r="AK18" s="37">
        <v>0</v>
      </c>
      <c r="AL18" s="38">
        <f t="shared" si="0"/>
        <v>0</v>
      </c>
      <c r="AM18" s="9">
        <v>0</v>
      </c>
      <c r="AN18" s="37">
        <v>0</v>
      </c>
      <c r="AO18" s="38">
        <f t="shared" si="1"/>
        <v>0</v>
      </c>
      <c r="AP18" s="9">
        <v>0</v>
      </c>
      <c r="AQ18" s="36">
        <v>0</v>
      </c>
      <c r="AR18" s="36">
        <v>0</v>
      </c>
      <c r="AS18" s="35">
        <f t="shared" si="2"/>
        <v>0</v>
      </c>
      <c r="AT18" s="35">
        <f t="shared" si="3"/>
        <v>10.62</v>
      </c>
      <c r="AU18" s="41">
        <f t="shared" si="4"/>
        <v>0.183076923076923</v>
      </c>
      <c r="AV18" s="21">
        <v>13</v>
      </c>
      <c r="AW18" s="29"/>
      <c r="AX18" s="35">
        <f t="shared" si="5"/>
        <v>0</v>
      </c>
      <c r="AY18" s="35">
        <f t="shared" si="6"/>
        <v>0</v>
      </c>
    </row>
    <row r="19" s="2" customFormat="1" ht="64.5" customHeight="1" spans="1:51">
      <c r="A19" s="9">
        <v>18</v>
      </c>
      <c r="B19" s="9"/>
      <c r="C19" s="9"/>
      <c r="D19" s="9" t="s">
        <v>73</v>
      </c>
      <c r="E19" s="9"/>
      <c r="F19" s="9" t="s">
        <v>52</v>
      </c>
      <c r="G19" s="9" t="s">
        <v>111</v>
      </c>
      <c r="H19" s="9" t="s">
        <v>54</v>
      </c>
      <c r="I19" s="9" t="s">
        <v>55</v>
      </c>
      <c r="J19" s="9" t="s">
        <v>112</v>
      </c>
      <c r="K19" s="9" t="s">
        <v>57</v>
      </c>
      <c r="L19" s="11" t="s">
        <v>78</v>
      </c>
      <c r="M19" s="9" t="s">
        <v>114</v>
      </c>
      <c r="N19" s="9"/>
      <c r="O19" s="9"/>
      <c r="P19" s="12" t="s">
        <v>115</v>
      </c>
      <c r="Q19" s="12"/>
      <c r="R19" s="9" t="s">
        <v>61</v>
      </c>
      <c r="S19" s="19">
        <v>86</v>
      </c>
      <c r="T19" s="20">
        <v>8.1</v>
      </c>
      <c r="U19" s="21">
        <v>10.62</v>
      </c>
      <c r="V19" s="21">
        <v>10.62</v>
      </c>
      <c r="X19" s="9" t="s">
        <v>62</v>
      </c>
      <c r="Y19" s="27">
        <v>57</v>
      </c>
      <c r="Z19" s="27">
        <v>53</v>
      </c>
      <c r="AA19" s="27">
        <v>50</v>
      </c>
      <c r="AB19" s="28">
        <v>7.4</v>
      </c>
      <c r="AC19" s="29">
        <v>2</v>
      </c>
      <c r="AD19" s="30"/>
      <c r="AE19" s="31"/>
      <c r="AF19" s="9"/>
      <c r="AG19" s="35"/>
      <c r="AH19" s="9"/>
      <c r="AI19" s="36"/>
      <c r="AJ19" s="35"/>
      <c r="AK19" s="37">
        <v>0</v>
      </c>
      <c r="AL19" s="38">
        <f t="shared" si="0"/>
        <v>0</v>
      </c>
      <c r="AM19" s="9">
        <v>0</v>
      </c>
      <c r="AN19" s="37">
        <v>0</v>
      </c>
      <c r="AO19" s="38">
        <f t="shared" si="1"/>
        <v>0</v>
      </c>
      <c r="AP19" s="9">
        <v>0</v>
      </c>
      <c r="AQ19" s="36">
        <v>0</v>
      </c>
      <c r="AR19" s="36">
        <v>0</v>
      </c>
      <c r="AS19" s="35">
        <f t="shared" si="2"/>
        <v>0</v>
      </c>
      <c r="AT19" s="35">
        <f t="shared" si="3"/>
        <v>10.62</v>
      </c>
      <c r="AU19" s="41">
        <f t="shared" si="4"/>
        <v>0.183076923076923</v>
      </c>
      <c r="AV19" s="21">
        <v>13</v>
      </c>
      <c r="AW19" s="29"/>
      <c r="AX19" s="35">
        <f t="shared" si="5"/>
        <v>0</v>
      </c>
      <c r="AY19" s="35">
        <f t="shared" si="6"/>
        <v>0</v>
      </c>
    </row>
    <row r="20" s="2" customFormat="1" ht="64.5" customHeight="1" spans="1:51">
      <c r="A20" s="9">
        <v>19</v>
      </c>
      <c r="B20" s="9"/>
      <c r="C20" s="9"/>
      <c r="D20" s="9" t="s">
        <v>73</v>
      </c>
      <c r="E20" s="9"/>
      <c r="F20" s="9" t="s">
        <v>52</v>
      </c>
      <c r="G20" s="9" t="s">
        <v>111</v>
      </c>
      <c r="H20" s="9" t="s">
        <v>54</v>
      </c>
      <c r="I20" s="9" t="s">
        <v>55</v>
      </c>
      <c r="J20" s="9" t="s">
        <v>112</v>
      </c>
      <c r="K20" s="9" t="s">
        <v>57</v>
      </c>
      <c r="L20" s="11" t="s">
        <v>78</v>
      </c>
      <c r="M20" s="9" t="s">
        <v>116</v>
      </c>
      <c r="N20" s="9"/>
      <c r="O20" s="9"/>
      <c r="P20" s="12" t="s">
        <v>117</v>
      </c>
      <c r="Q20" s="12"/>
      <c r="R20" s="9" t="s">
        <v>61</v>
      </c>
      <c r="S20" s="19">
        <v>86</v>
      </c>
      <c r="T20" s="20">
        <v>8.1</v>
      </c>
      <c r="U20" s="21">
        <v>10.62</v>
      </c>
      <c r="V20" s="21">
        <v>10.62</v>
      </c>
      <c r="X20" s="9" t="s">
        <v>62</v>
      </c>
      <c r="Y20" s="27">
        <v>57</v>
      </c>
      <c r="Z20" s="27">
        <v>53</v>
      </c>
      <c r="AA20" s="27">
        <v>50</v>
      </c>
      <c r="AB20" s="28">
        <v>7.4</v>
      </c>
      <c r="AC20" s="29">
        <v>2</v>
      </c>
      <c r="AD20" s="30"/>
      <c r="AE20" s="31"/>
      <c r="AF20" s="9"/>
      <c r="AG20" s="35"/>
      <c r="AH20" s="9"/>
      <c r="AI20" s="36"/>
      <c r="AJ20" s="35"/>
      <c r="AK20" s="37">
        <v>0</v>
      </c>
      <c r="AL20" s="38">
        <f t="shared" si="0"/>
        <v>0</v>
      </c>
      <c r="AM20" s="9">
        <v>0</v>
      </c>
      <c r="AN20" s="37">
        <v>0</v>
      </c>
      <c r="AO20" s="38">
        <f t="shared" si="1"/>
        <v>0</v>
      </c>
      <c r="AP20" s="9">
        <v>0</v>
      </c>
      <c r="AQ20" s="36">
        <v>0</v>
      </c>
      <c r="AR20" s="36">
        <v>0</v>
      </c>
      <c r="AS20" s="35">
        <f t="shared" si="2"/>
        <v>0</v>
      </c>
      <c r="AT20" s="35">
        <f t="shared" si="3"/>
        <v>10.62</v>
      </c>
      <c r="AU20" s="41">
        <f t="shared" si="4"/>
        <v>0.183076923076923</v>
      </c>
      <c r="AV20" s="21">
        <v>13</v>
      </c>
      <c r="AW20" s="29"/>
      <c r="AX20" s="35">
        <f t="shared" si="5"/>
        <v>0</v>
      </c>
      <c r="AY20" s="35">
        <f t="shared" si="6"/>
        <v>0</v>
      </c>
    </row>
  </sheetData>
  <protectedRanges>
    <protectedRange sqref="L2:L9" name="Range1_2"/>
    <protectedRange sqref="AT2:AT9" name="Range1_6"/>
    <protectedRange sqref="P2:P9" name="Range1_8"/>
    <protectedRange sqref="AU2:AW20 AP2:AS20 M2:O20 AM2:AM20 A2:K20 Q2:U20 W2:AJ20 V2:V20" name="Range1"/>
    <protectedRange sqref="L2:L20" name="Range1_2_1"/>
    <protectedRange sqref="AN2:AO20" name="Range1_5"/>
    <protectedRange sqref="AT2:AT20" name="Range1_6_1"/>
    <protectedRange sqref="AK2:AL20" name="Range1_7"/>
    <protectedRange sqref="P2:P20" name="Range1_8_1"/>
  </protectedRanges>
  <pageMargins left="0.75" right="0.75" top="1" bottom="1" header="0.5" footer="0.5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_2" rangeCreator="" othersAccessPermission="edit"/>
    <arrUserId title="Range1_6" rangeCreator="" othersAccessPermission="edit"/>
    <arrUserId title="Range1_8" rangeCreator="" othersAccessPermission="edit"/>
    <arrUserId title="Range1" rangeCreator="" othersAccessPermission="edit"/>
    <arrUserId title="Range1_2_1" rangeCreator="" othersAccessPermission="edit"/>
    <arrUserId title="Range1_5" rangeCreator="" othersAccessPermission="edit"/>
    <arrUserId title="Range1_6_1" rangeCreator="" othersAccessPermission="edit"/>
    <arrUserId title="Range1_7" rangeCreator="" othersAccessPermission="edit"/>
    <arrUserId title="Range1_8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阿杰</cp:lastModifiedBy>
  <dcterms:created xsi:type="dcterms:W3CDTF">2025-10-03T09:14:00Z</dcterms:created>
  <dcterms:modified xsi:type="dcterms:W3CDTF">2025-10-07T09:15:42Z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F9C8CDD05A224149A591F808A3A6C9E0_13</vt:lpwstr>
  </property>
  <property fmtid="{D5CDD505-2E9C-101B-9397-08002B2CF9AE}" pid="3" name="KSOProductBuildVer">
    <vt:lpwstr>2052-12.1.0.21915</vt:lpwstr>
  </property>
</Properties>
</file>