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604ACE55-FA7F-4D2C-8558-C811E9803C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" i="5" l="1"/>
  <c r="AR2" i="5"/>
  <c r="AO3" i="5"/>
  <c r="AO2" i="5"/>
  <c r="AL3" i="5" l="1"/>
  <c r="AS3" i="5" s="1"/>
  <c r="AL2" i="5"/>
  <c r="AS2" i="5" s="1"/>
  <c r="AY3" i="5"/>
  <c r="AD3" i="5"/>
  <c r="AE3" i="5" s="1"/>
  <c r="AG3" i="5" s="1"/>
  <c r="AJ3" i="5"/>
  <c r="AY2" i="5"/>
  <c r="AD2" i="5"/>
  <c r="AE2" i="5" s="1"/>
  <c r="AG2" i="5" s="1"/>
  <c r="AJ2" i="5"/>
  <c r="AT3" i="5" l="1"/>
  <c r="AX3" i="5" s="1"/>
  <c r="AU3" i="5" l="1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<sst xmlns="http://schemas.openxmlformats.org/spreadsheetml/2006/main" count="69" uniqueCount="61">
  <si>
    <t>Brand</t>
  </si>
  <si>
    <t>Package Type</t>
  </si>
  <si>
    <t>Licensor</t>
  </si>
  <si>
    <t>QUILT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</si>
  <si>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</si>
  <si>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</si>
  <si>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</si>
  <si>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</si>
  <si>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</si>
  <si>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</si>
  <si>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</si>
  <si>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</si>
  <si>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</si>
  <si>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</si>
  <si>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</si>
  <si>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</si>
  <si>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</si>
  <si>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</si>
  <si>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</si>
  <si>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</si>
  <si>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</si>
  <si>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</si>
  <si>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</si>
  <si>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</si>
  <si>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</si>
  <si>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</si>
  <si>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</si>
  <si>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</si>
  <si>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</si>
  <si>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</si>
  <si>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</si>
  <si>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</si>
  <si>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</si>
  <si>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</si>
  <si>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</si>
  <si>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</si>
  <si>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</si>
  <si>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</si>
  <si>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</si>
  <si>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</si>
  <si>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</si>
  <si>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</si>
  <si>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</si>
  <si>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</si>
  <si>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</si>
  <si>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</si>
  <si>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</si>
  <si>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</si>
  <si>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</si>
  <si>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</si>
  <si>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</si>
  <si>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</si>
  <si>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</si>
  <si>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cotton reversible</t>
    <phoneticPr fontId="68" type="noConversion"/>
  </si>
  <si>
    <t>quilt</t>
    <phoneticPr fontId="68" type="noConversion"/>
  </si>
  <si>
    <t>1pc quilt only</t>
    <phoneticPr fontId="68" type="noConversion"/>
  </si>
  <si>
    <t>100% cotton 180tc pigment printed. 180gsm polyester filling, Machine quilted. Prewashed treatment.</t>
    <phoneticPr fontId="68" type="noConversion"/>
  </si>
  <si>
    <t>100% cotton</t>
    <phoneticPr fontId="68" type="noConversion"/>
  </si>
  <si>
    <t>150x200cm</t>
    <phoneticPr fontId="68" type="noConversion"/>
  </si>
  <si>
    <t>grey</t>
    <phoneticPr fontId="68" type="noConversion"/>
  </si>
  <si>
    <t>blue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</si>
</sst>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195" fontId="3" fillId="0" borderId="1" xfId="4" applyNumberFormat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3"/>
  <sheetViews>
    <sheetView tabSelected="1" workbookViewId="0">
      <selection activeCell="N12" sqref="N12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13.42578125" style="3" customWidth="1"/>
    <col min="51" max="51" width="13.7109375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12" t="s">
        <v>9</v>
      </c>
      <c r="K1" s="12" t="s">
        <v>48</v>
      </c>
      <c r="L1" s="46" t="s">
        <v>52</v>
      </c>
      <c r="M1" s="12" t="s">
        <v>10</v>
      </c>
      <c r="N1" s="38" t="s">
        <v>47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7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49</v>
      </c>
      <c r="AQ1" s="23" t="s">
        <v>50</v>
      </c>
      <c r="AR1" s="22" t="s">
        <v>51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54" ht="45">
      <c r="A2" s="28">
        <v>1</v>
      </c>
      <c r="B2" s="29"/>
      <c r="C2" s="29"/>
      <c r="D2" s="29"/>
      <c r="E2" s="29"/>
      <c r="F2" s="29" t="s">
        <v>3</v>
      </c>
      <c r="G2" s="29" t="s">
        <v>53</v>
      </c>
      <c r="H2" s="29" t="s">
        <v>55</v>
      </c>
      <c r="I2" s="29" t="s">
        <v>54</v>
      </c>
      <c r="J2" s="48" t="s">
        <v>56</v>
      </c>
      <c r="K2" s="29" t="s">
        <v>57</v>
      </c>
      <c r="L2" s="49" t="s">
        <v>58</v>
      </c>
      <c r="M2" s="29" t="s">
        <v>59</v>
      </c>
      <c r="N2" s="29"/>
      <c r="O2" s="29"/>
      <c r="P2" s="29"/>
      <c r="Q2" s="29"/>
      <c r="R2" s="29" t="s">
        <v>44</v>
      </c>
      <c r="S2" s="30">
        <v>81</v>
      </c>
      <c r="T2" s="42">
        <v>8.1</v>
      </c>
      <c r="U2" s="32">
        <v>10</v>
      </c>
      <c r="V2" s="33">
        <v>10</v>
      </c>
      <c r="W2" s="50">
        <v>81</v>
      </c>
      <c r="X2" s="29"/>
      <c r="Y2" s="42">
        <v>108</v>
      </c>
      <c r="Z2" s="42">
        <v>54</v>
      </c>
      <c r="AA2" s="42">
        <v>54</v>
      </c>
      <c r="AB2" s="31">
        <v>2</v>
      </c>
      <c r="AC2" s="10">
        <v>21</v>
      </c>
      <c r="AD2" s="45">
        <f>IF(Y2="","",Y2*Z2*AA2/1000000)</f>
        <v>0.315</v>
      </c>
      <c r="AE2" s="34">
        <f>IF(AC2="","",65/AD2*AC2)</f>
        <v>4333</v>
      </c>
      <c r="AF2" s="29">
        <v>3500</v>
      </c>
      <c r="AG2" s="35">
        <f>IF(ISERROR(AF2/AE2),"",AF2/AE2)</f>
        <v>0.81</v>
      </c>
      <c r="AH2" s="29"/>
      <c r="AI2" s="36">
        <v>0.05</v>
      </c>
      <c r="AJ2" s="35">
        <f>IF(ISERROR(V2*AI2),"",V2*AI2)</f>
        <v>0.5</v>
      </c>
      <c r="AK2" s="36">
        <v>0</v>
      </c>
      <c r="AL2" s="35">
        <f t="shared" ref="AL2:AL3" si="0">IF(ISERROR(AV2*AK2),"",AV2*AK2)</f>
        <v>0</v>
      </c>
      <c r="AM2" s="29"/>
      <c r="AN2" s="36">
        <v>0.04</v>
      </c>
      <c r="AO2" s="35">
        <f>IF(ISERROR(AV2*AN2),"",AV2*AN2)</f>
        <v>0.48</v>
      </c>
      <c r="AP2" s="29"/>
      <c r="AQ2" s="36"/>
      <c r="AR2" s="35">
        <f>IF(ISERROR(AV2*AQ2),"",AV2*AQ2)</f>
        <v>0</v>
      </c>
      <c r="AS2" s="35">
        <f>IF(ISERROR(AL2+AO2+AR2),"",AL2+AO2+AR2)</f>
        <v>0.48</v>
      </c>
      <c r="AT2" s="35">
        <f t="shared" ref="AT2:AT3" si="1">IF(ISERROR(V2+AS2),"",V2+AS2)</f>
        <v>10.48</v>
      </c>
      <c r="AU2" s="37">
        <f>IF(ISERROR((AV2-AT2)/AV2),"",(AV2-AT2)/AV2)</f>
        <v>0.12670000000000001</v>
      </c>
      <c r="AV2" s="9">
        <v>12</v>
      </c>
      <c r="AW2" s="10">
        <v>1302</v>
      </c>
      <c r="AX2" s="35">
        <f t="shared" ref="AX2:AX3" si="2">IF(ISERROR(AT2*AW2),"",AT2*AW2)</f>
        <v>13644.96</v>
      </c>
      <c r="AY2" s="35">
        <f t="shared" ref="AY2:AY3" si="3">IF(ISERROR(AV2*AW2),"",AV2*AW2)</f>
        <v>15624</v>
      </c>
      <c r="BA2" s="40"/>
      <c r="BB2" s="3"/>
    </row>
    <row r="3" spans="1:54" ht="45">
      <c r="A3" s="28">
        <v>2</v>
      </c>
      <c r="B3" s="29"/>
      <c r="C3" s="29"/>
      <c r="D3" s="29"/>
      <c r="E3" s="29"/>
      <c r="F3" s="29" t="s">
        <v>3</v>
      </c>
      <c r="G3" s="29" t="s">
        <v>53</v>
      </c>
      <c r="H3" s="29" t="s">
        <v>55</v>
      </c>
      <c r="I3" s="29" t="s">
        <v>54</v>
      </c>
      <c r="J3" s="48" t="s">
        <v>56</v>
      </c>
      <c r="K3" s="29" t="s">
        <v>57</v>
      </c>
      <c r="L3" s="49" t="s">
        <v>58</v>
      </c>
      <c r="M3" s="29" t="s">
        <v>60</v>
      </c>
      <c r="N3" s="29"/>
      <c r="O3" s="29"/>
      <c r="P3" s="29"/>
      <c r="Q3" s="29"/>
      <c r="R3" s="29" t="s">
        <v>44</v>
      </c>
      <c r="S3" s="30">
        <v>81</v>
      </c>
      <c r="T3" s="42">
        <v>8.1</v>
      </c>
      <c r="U3" s="32">
        <v>10</v>
      </c>
      <c r="V3" s="33">
        <v>10</v>
      </c>
      <c r="W3" s="50">
        <v>81</v>
      </c>
      <c r="X3" s="29"/>
      <c r="Y3" s="42">
        <v>108</v>
      </c>
      <c r="Z3" s="42">
        <v>54</v>
      </c>
      <c r="AA3" s="42">
        <v>54</v>
      </c>
      <c r="AB3" s="31">
        <v>2</v>
      </c>
      <c r="AC3" s="10">
        <v>21</v>
      </c>
      <c r="AD3" s="45">
        <f t="shared" ref="AD3" si="4">IF(Y3="","",Y3*Z3*AA3/1000000)</f>
        <v>0.315</v>
      </c>
      <c r="AE3" s="34">
        <f t="shared" ref="AE3" si="5">IF(AC3="","",65/AD3*AC3)</f>
        <v>4333</v>
      </c>
      <c r="AF3" s="29">
        <v>3500</v>
      </c>
      <c r="AG3" s="35">
        <f t="shared" ref="AG3" si="6">IF(ISERROR(AF3/AE3),"",AF3/AE3)</f>
        <v>0.81</v>
      </c>
      <c r="AH3" s="29"/>
      <c r="AI3" s="36">
        <v>0.05</v>
      </c>
      <c r="AJ3" s="35">
        <f>IF(ISERROR(V3*AI3),"",V3*AI3)</f>
        <v>0.5</v>
      </c>
      <c r="AK3" s="36">
        <v>0</v>
      </c>
      <c r="AL3" s="35">
        <f t="shared" si="0"/>
        <v>0</v>
      </c>
      <c r="AM3" s="29"/>
      <c r="AN3" s="36">
        <v>0.04</v>
      </c>
      <c r="AO3" s="35">
        <f t="shared" ref="AO3" si="7">IF(ISERROR(AV3*AN3),"",AV3*AN3)</f>
        <v>0.48</v>
      </c>
      <c r="AP3" s="29"/>
      <c r="AQ3" s="36"/>
      <c r="AR3" s="35">
        <f t="shared" ref="AR3" si="8">IF(ISERROR(AV3*AQ3),"",AV3*AQ3)</f>
        <v>0</v>
      </c>
      <c r="AS3" s="35">
        <f t="shared" ref="AS3" si="9">IF(ISERROR(AL3+AO3+AR3),"",AL3+AO3+AR3)</f>
        <v>0.48</v>
      </c>
      <c r="AT3" s="35">
        <f t="shared" si="1"/>
        <v>10.48</v>
      </c>
      <c r="AU3" s="37">
        <f t="shared" ref="AU3" si="10">IF(ISERROR((AV3-AT3)/AV3),"",(AV3-AT3)/AV3)</f>
        <v>0.12670000000000001</v>
      </c>
      <c r="AV3" s="9">
        <v>12</v>
      </c>
      <c r="AW3" s="10">
        <v>1302</v>
      </c>
      <c r="AX3" s="35">
        <f t="shared" si="2"/>
        <v>13644.96</v>
      </c>
      <c r="AY3" s="35">
        <f t="shared" si="3"/>
        <v>15624</v>
      </c>
      <c r="BA3" s="40"/>
      <c r="BB3" s="3"/>
    </row>
  </sheetData>
  <sheetProtection insertRows="0" deleteRows="0" sort="0"/>
  <protectedRanges>
    <protectedRange sqref="M2:AW240 A2:J240" name="Range1"/>
    <protectedRange sqref="K2:K245" name="Range1_1"/>
    <protectedRange sqref="L2:L240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D2:D3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2025-10-21T08:10:37Z</dcterms:modified>
</cp:coreProperties>
</file>