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<sst xmlns="http://schemas.openxmlformats.org/spreadsheetml/2006/main" count="147" uniqueCount="74">
  <si>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</si>
  <si>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</si>
  <si>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</si>
  <si>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</si>
  <si>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</si>
  <si>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</si>
  <si>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</si>
  <si>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</si>
  <si>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</si>
  <si>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</si>
  <si>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</si>
  <si>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</si>
  <si>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</si>
  <si>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</si>
  <si>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</si>
  <si>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</si>
  <si>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</si>
  <si>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</si>
  <si>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</si>
  <si>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</si>
  <si>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</si>
  <si>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</si>
  <si>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</si>
  <si>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</si>
  <si>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</si>
  <si>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</si>
  <si>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</si>
  <si>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</si>
  <si>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</si>
  <si>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</si>
  <si>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</si>
  <si>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</si>
  <si>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</si>
  <si>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</si>
  <si>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</si>
  <si>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</si>
  <si>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</si>
  <si>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</si>
  <si>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</si>
  <si>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</si>
  <si>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</si>
  <si>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</si>
  <si>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</si>
  <si>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</si>
  <si>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</si>
  <si>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</si>
  <si>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</si>
  <si>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</si>
  <si>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</si>
  <si>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</si>
  <si>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</si>
  <si>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</si>
  <si>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</si>
  <si>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</si>
  <si>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</si>
  <si>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</si>
  <si>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</si>
  <si>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</si>
  <si>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</si>
  <si>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</si>
  <si>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SCM10-1080</t>
  </si>
  <si>
    <t>Set</t>
  </si>
  <si>
    <t>Normal</t>
  </si>
  <si>
    <t xml:space="preserve">King: 
Comforter:  274x240cm
Sham: 51x91 cm (2)
</t>
  </si>
  <si>
    <t>SCM10-1081</t>
  </si>
  <si>
    <t>color 2</t>
  </si>
  <si>
    <t>SCM10-1082</t>
  </si>
  <si>
    <t>SCM10-1083</t>
  </si>
  <si>
    <t>color 3</t>
  </si>
  <si>
    <t>SCM10-1084</t>
  </si>
  <si>
    <t>SCM10-1085</t>
  </si>
  <si>
    <t>color 4</t>
  </si>
  <si>
    <t>SCM10-1086</t>
  </si>
  <si>
    <t>SCM10-1087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</si>
</sst>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/>
    <xf numFmtId="0" fontId="6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0" xfId="49" applyAlignment="1">
      <alignment wrapText="1"/>
    </xf>
    <xf numFmtId="0" fontId="2" fillId="0" borderId="0" xfId="49" applyFont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Border="1" applyAlignment="1">
      <alignment horizontal="center" wrapText="1"/>
    </xf>
    <xf numFmtId="178" fontId="2" fillId="0" borderId="1" xfId="49" applyNumberFormat="1" applyFont="1" applyBorder="1" applyAlignment="1">
      <alignment horizontal="center" vertical="center" wrapText="1"/>
    </xf>
    <xf numFmtId="181" fontId="2" fillId="0" borderId="1" xfId="49" applyNumberFormat="1" applyFont="1" applyBorder="1" applyAlignment="1">
      <alignment horizontal="center" vertical="center" wrapText="1"/>
    </xf>
    <xf numFmtId="180" fontId="2" fillId="0" borderId="1" xfId="49" applyNumberFormat="1" applyFont="1" applyBorder="1" applyAlignment="1">
      <alignment horizontal="center" vertical="center" wrapText="1"/>
    </xf>
    <xf numFmtId="179" fontId="4" fillId="0" borderId="1" xfId="49" applyNumberFormat="1" applyFont="1" applyBorder="1" applyAlignment="1">
      <alignment horizontal="center" wrapText="1"/>
    </xf>
    <xf numFmtId="2" fontId="4" fillId="0" borderId="1" xfId="49" applyNumberFormat="1" applyFont="1" applyBorder="1" applyAlignment="1">
      <alignment horizontal="center" wrapText="1"/>
    </xf>
    <xf numFmtId="1" fontId="4" fillId="0" borderId="1" xfId="49" applyNumberFormat="1" applyFont="1" applyBorder="1" applyAlignment="1">
      <alignment horizontal="center" wrapText="1"/>
    </xf>
    <xf numFmtId="182" fontId="7" fillId="0" borderId="1" xfId="50" applyNumberFormat="1" applyFont="1" applyBorder="1" applyAlignment="1">
      <alignment wrapText="1"/>
    </xf>
    <xf numFmtId="1" fontId="7" fillId="0" borderId="1" xfId="50" applyNumberFormat="1" applyFont="1" applyBorder="1" applyAlignment="1">
      <alignment wrapText="1"/>
    </xf>
    <xf numFmtId="179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1" fontId="2" fillId="0" borderId="1" xfId="49" applyNumberFormat="1" applyFont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Border="1" applyAlignment="1">
      <alignment wrapText="1"/>
    </xf>
    <xf numFmtId="10" fontId="4" fillId="0" borderId="1" xfId="49" applyNumberFormat="1" applyFont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10" fontId="2" fillId="0" borderId="1" xfId="49" applyNumberFormat="1" applyFont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topLeftCell="G2" workbookViewId="0">
      <selection activeCell="P2" sqref="P2:P9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v>14.32</v>
      </c>
      <c r="V2" s="21">
        <v>14.32</v>
      </c>
      <c r="X2" s="9" t="s">
        <v>62</v>
      </c>
      <c r="Y2" s="27">
        <v>62</v>
      </c>
      <c r="Z2" s="27">
        <v>104</v>
      </c>
      <c r="AA2" s="27">
        <v>115</v>
      </c>
      <c r="AB2" s="28">
        <v>39.2</v>
      </c>
      <c r="AC2" s="29">
        <v>14</v>
      </c>
      <c r="AD2" s="30"/>
      <c r="AE2" s="31"/>
      <c r="AF2" s="9"/>
      <c r="AG2" s="35"/>
      <c r="AH2" s="9"/>
      <c r="AI2" s="36"/>
      <c r="AJ2" s="35"/>
      <c r="AK2" s="37">
        <v>0.02</v>
      </c>
      <c r="AL2" s="38">
        <f t="shared" ref="AL2:AL9" si="0">IF(ISERROR(AV2*AK2),"",AV2*AK2)</f>
        <v>0.354</v>
      </c>
      <c r="AM2" s="9">
        <v>0</v>
      </c>
      <c r="AN2" s="37">
        <v>0</v>
      </c>
      <c r="AO2" s="38">
        <f t="shared" ref="AO2:AO9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9" si="2">IF(ISERROR(AL2+AO2+AR2),"",AL2+AO2+AR2)</f>
        <v>0.354</v>
      </c>
      <c r="AT2" s="35">
        <f t="shared" ref="AT2:AT9" si="3">IF(ISERROR(V2+AS2),"",V2+AS2)</f>
        <v>14.674</v>
      </c>
      <c r="AU2" s="41">
        <f t="shared" ref="AU2:AU9" si="4">IF(ISERROR((AV2-AT2)/AV2),"",(AV2-AT2)/AV2)</f>
        <v>0.170960451977401</v>
      </c>
      <c r="AV2" s="21">
        <v>17.7</v>
      </c>
      <c r="AW2" s="29">
        <v>4480</v>
      </c>
      <c r="AX2" s="35">
        <f t="shared" ref="AX2:AX9" si="5">IF(ISERROR(AT2*AW2),"",AT2*AW2)</f>
        <v>65739.52</v>
      </c>
      <c r="AY2" s="35">
        <f t="shared" ref="AY2:AY9" si="6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v>15.43</v>
      </c>
      <c r="V3" s="21">
        <v>15.43</v>
      </c>
      <c r="X3" s="9" t="s">
        <v>62</v>
      </c>
      <c r="Y3" s="27">
        <v>62</v>
      </c>
      <c r="Z3" s="27">
        <v>104</v>
      </c>
      <c r="AA3" s="27">
        <v>115</v>
      </c>
      <c r="AB3" s="28">
        <v>45.5</v>
      </c>
      <c r="AC3" s="29">
        <v>14</v>
      </c>
      <c r="AD3" s="30"/>
      <c r="AE3" s="31"/>
      <c r="AF3" s="9"/>
      <c r="AG3" s="35"/>
      <c r="AH3" s="9"/>
      <c r="AI3" s="36"/>
      <c r="AJ3" s="35"/>
      <c r="AK3" s="37">
        <v>0.02</v>
      </c>
      <c r="AL3" s="38">
        <f t="shared" si="0"/>
        <v>0.382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0.382</v>
      </c>
      <c r="AT3" s="35">
        <f t="shared" si="3"/>
        <v>15.812</v>
      </c>
      <c r="AU3" s="41">
        <f t="shared" si="4"/>
        <v>0.172146596858639</v>
      </c>
      <c r="AV3" s="21">
        <v>19.1</v>
      </c>
      <c r="AW3" s="29">
        <v>4480</v>
      </c>
      <c r="AX3" s="35">
        <f t="shared" si="5"/>
        <v>70837.76</v>
      </c>
      <c r="AY3" s="35">
        <f t="shared" si="6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v>14.32</v>
      </c>
      <c r="V4" s="21">
        <v>14.32</v>
      </c>
      <c r="X4" s="9" t="s">
        <v>62</v>
      </c>
      <c r="Y4" s="27">
        <v>62</v>
      </c>
      <c r="Z4" s="27">
        <v>104</v>
      </c>
      <c r="AA4" s="27">
        <v>115</v>
      </c>
      <c r="AB4" s="28">
        <v>39.2</v>
      </c>
      <c r="AC4" s="29">
        <v>14</v>
      </c>
      <c r="AD4" s="30"/>
      <c r="AE4" s="31"/>
      <c r="AF4" s="9"/>
      <c r="AG4" s="35"/>
      <c r="AH4" s="9"/>
      <c r="AI4" s="36"/>
      <c r="AJ4" s="35"/>
      <c r="AK4" s="37">
        <v>0.02</v>
      </c>
      <c r="AL4" s="38">
        <f t="shared" si="0"/>
        <v>0.354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0.354</v>
      </c>
      <c r="AT4" s="35">
        <f t="shared" si="3"/>
        <v>14.674</v>
      </c>
      <c r="AU4" s="41">
        <f t="shared" si="4"/>
        <v>0.170960451977401</v>
      </c>
      <c r="AV4" s="21">
        <v>17.7</v>
      </c>
      <c r="AW4" s="29">
        <v>4480</v>
      </c>
      <c r="AX4" s="35">
        <f t="shared" si="5"/>
        <v>65739.52</v>
      </c>
      <c r="AY4" s="35">
        <f t="shared" si="6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v>15.43</v>
      </c>
      <c r="V5" s="21">
        <v>15.43</v>
      </c>
      <c r="X5" s="9" t="s">
        <v>62</v>
      </c>
      <c r="Y5" s="27">
        <v>62</v>
      </c>
      <c r="Z5" s="27">
        <v>104</v>
      </c>
      <c r="AA5" s="27">
        <v>115</v>
      </c>
      <c r="AB5" s="28">
        <v>45.5</v>
      </c>
      <c r="AC5" s="29">
        <v>14</v>
      </c>
      <c r="AD5" s="30"/>
      <c r="AE5" s="31"/>
      <c r="AF5" s="9"/>
      <c r="AG5" s="35"/>
      <c r="AH5" s="9"/>
      <c r="AI5" s="36"/>
      <c r="AJ5" s="35"/>
      <c r="AK5" s="37">
        <v>0.02</v>
      </c>
      <c r="AL5" s="38">
        <f t="shared" si="0"/>
        <v>0.382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0.382</v>
      </c>
      <c r="AT5" s="35">
        <f t="shared" si="3"/>
        <v>15.812</v>
      </c>
      <c r="AU5" s="41">
        <f t="shared" si="4"/>
        <v>0.172146596858639</v>
      </c>
      <c r="AV5" s="21">
        <v>19.1</v>
      </c>
      <c r="AW5" s="29">
        <v>4480</v>
      </c>
      <c r="AX5" s="35">
        <f t="shared" si="5"/>
        <v>70837.76</v>
      </c>
      <c r="AY5" s="35">
        <f t="shared" si="6"/>
        <v>85568</v>
      </c>
    </row>
    <row r="6" s="2" customFormat="1" ht="69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v>14.32</v>
      </c>
      <c r="V6" s="21">
        <v>14.32</v>
      </c>
      <c r="X6" s="9" t="s">
        <v>62</v>
      </c>
      <c r="Y6" s="27">
        <v>62</v>
      </c>
      <c r="Z6" s="27">
        <v>104</v>
      </c>
      <c r="AA6" s="27">
        <v>115</v>
      </c>
      <c r="AB6" s="28">
        <v>39.2</v>
      </c>
      <c r="AC6" s="29">
        <v>14</v>
      </c>
      <c r="AD6" s="30"/>
      <c r="AE6" s="31"/>
      <c r="AF6" s="9"/>
      <c r="AG6" s="35"/>
      <c r="AH6" s="9"/>
      <c r="AI6" s="36"/>
      <c r="AJ6" s="35"/>
      <c r="AK6" s="37">
        <v>0.02</v>
      </c>
      <c r="AL6" s="38">
        <f t="shared" si="0"/>
        <v>0.354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0.354</v>
      </c>
      <c r="AT6" s="35">
        <f t="shared" si="3"/>
        <v>14.674</v>
      </c>
      <c r="AU6" s="41">
        <f t="shared" si="4"/>
        <v>0.170960451977401</v>
      </c>
      <c r="AV6" s="21">
        <v>17.7</v>
      </c>
      <c r="AW6" s="29">
        <v>4480</v>
      </c>
      <c r="AX6" s="35">
        <f t="shared" si="5"/>
        <v>65739.52</v>
      </c>
      <c r="AY6" s="35">
        <f t="shared" si="6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v>15.43</v>
      </c>
      <c r="V7" s="21">
        <v>15.43</v>
      </c>
      <c r="X7" s="9" t="s">
        <v>62</v>
      </c>
      <c r="Y7" s="27">
        <v>62</v>
      </c>
      <c r="Z7" s="27">
        <v>104</v>
      </c>
      <c r="AA7" s="27">
        <v>115</v>
      </c>
      <c r="AB7" s="28">
        <v>45.5</v>
      </c>
      <c r="AC7" s="29">
        <v>14</v>
      </c>
      <c r="AD7" s="30"/>
      <c r="AE7" s="31"/>
      <c r="AF7" s="9"/>
      <c r="AG7" s="35"/>
      <c r="AH7" s="9"/>
      <c r="AI7" s="36"/>
      <c r="AJ7" s="35"/>
      <c r="AK7" s="37">
        <v>0.02</v>
      </c>
      <c r="AL7" s="38">
        <f t="shared" si="0"/>
        <v>0.382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0.382</v>
      </c>
      <c r="AT7" s="35">
        <f t="shared" si="3"/>
        <v>15.812</v>
      </c>
      <c r="AU7" s="41">
        <f t="shared" si="4"/>
        <v>0.172146596858639</v>
      </c>
      <c r="AV7" s="21">
        <v>19.1</v>
      </c>
      <c r="AW7" s="29">
        <v>4480</v>
      </c>
      <c r="AX7" s="35">
        <f t="shared" si="5"/>
        <v>70837.76</v>
      </c>
      <c r="AY7" s="35">
        <f t="shared" si="6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v>14.32</v>
      </c>
      <c r="V8" s="21">
        <v>14.32</v>
      </c>
      <c r="X8" s="9" t="s">
        <v>62</v>
      </c>
      <c r="Y8" s="27">
        <v>62</v>
      </c>
      <c r="Z8" s="27">
        <v>104</v>
      </c>
      <c r="AA8" s="27">
        <v>115</v>
      </c>
      <c r="AB8" s="28">
        <v>39.2</v>
      </c>
      <c r="AC8" s="29">
        <v>14</v>
      </c>
      <c r="AD8" s="30"/>
      <c r="AE8" s="31"/>
      <c r="AF8" s="9"/>
      <c r="AG8" s="35"/>
      <c r="AH8" s="9"/>
      <c r="AI8" s="36"/>
      <c r="AJ8" s="35"/>
      <c r="AK8" s="37">
        <v>0.02</v>
      </c>
      <c r="AL8" s="38">
        <f t="shared" si="0"/>
        <v>0.354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0.354</v>
      </c>
      <c r="AT8" s="35">
        <f t="shared" si="3"/>
        <v>14.674</v>
      </c>
      <c r="AU8" s="41">
        <f t="shared" si="4"/>
        <v>0.170960451977401</v>
      </c>
      <c r="AV8" s="21">
        <v>17.7</v>
      </c>
      <c r="AW8" s="29">
        <v>4480</v>
      </c>
      <c r="AX8" s="35">
        <f t="shared" si="5"/>
        <v>65739.52</v>
      </c>
      <c r="AY8" s="35">
        <f t="shared" si="6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v>15.43</v>
      </c>
      <c r="V9" s="21">
        <v>15.43</v>
      </c>
      <c r="X9" s="9" t="s">
        <v>62</v>
      </c>
      <c r="Y9" s="27">
        <v>62</v>
      </c>
      <c r="Z9" s="27">
        <v>104</v>
      </c>
      <c r="AA9" s="27">
        <v>115</v>
      </c>
      <c r="AB9" s="28">
        <v>45.5</v>
      </c>
      <c r="AC9" s="29">
        <v>14</v>
      </c>
      <c r="AD9" s="30"/>
      <c r="AE9" s="31"/>
      <c r="AF9" s="9"/>
      <c r="AG9" s="35"/>
      <c r="AH9" s="9"/>
      <c r="AI9" s="36"/>
      <c r="AJ9" s="35"/>
      <c r="AK9" s="37">
        <v>0.02</v>
      </c>
      <c r="AL9" s="38">
        <f t="shared" si="0"/>
        <v>0.382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0.382</v>
      </c>
      <c r="AT9" s="35">
        <f t="shared" si="3"/>
        <v>15.812</v>
      </c>
      <c r="AU9" s="41">
        <f t="shared" si="4"/>
        <v>0.172146596858639</v>
      </c>
      <c r="AV9" s="21">
        <v>19.1</v>
      </c>
      <c r="AW9" s="29">
        <v>4480</v>
      </c>
      <c r="AX9" s="35">
        <f t="shared" si="5"/>
        <v>70837.76</v>
      </c>
      <c r="AY9" s="35">
        <f t="shared" si="6"/>
        <v>85568</v>
      </c>
    </row>
  </sheetData>
  <protectedRanges>
    <protectedRange sqref="AU2:AW9 AM2:AM9 AP2:AS9 A2:K9 M2:O9 Q2:U9 W2:AJ9 V2:V9" name="Range1"/>
    <protectedRange sqref="L2:L9" name="Range1_2"/>
    <protectedRange sqref="AN2:AO9" name="Range1_5"/>
    <protectedRange sqref="AT2:AT9" name="Range1_6"/>
    <protectedRange sqref="AK2:AL9" name="Range1_7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