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7" i="1" l="1"/>
  <c r="AO7" i="1"/>
  <c r="AL7" i="1"/>
  <c r="AS7" i="1" s="1"/>
  <c r="AT7" i="1" s="1"/>
  <c r="AY6" i="1"/>
  <c r="AO6" i="1"/>
  <c r="AL6" i="1"/>
  <c r="AY5" i="1"/>
  <c r="AO5" i="1"/>
  <c r="AL5" i="1"/>
  <c r="AY4" i="1"/>
  <c r="AO4" i="1"/>
  <c r="AL4" i="1"/>
  <c r="AS4" i="1" s="1"/>
  <c r="AT4" i="1" s="1"/>
  <c r="AY3" i="1"/>
  <c r="AO3" i="1"/>
  <c r="AL3" i="1"/>
  <c r="AS3" i="1" s="1"/>
  <c r="AT3" i="1" s="1"/>
  <c r="AY2" i="1"/>
  <c r="AO2" i="1"/>
  <c r="AL2" i="1"/>
  <c r="AS5" i="1" l="1"/>
  <c r="AT5" i="1" s="1"/>
  <c r="AX5" i="1" s="1"/>
  <c r="AS6" i="1"/>
  <c r="AT6" i="1" s="1"/>
  <c r="AS2" i="1"/>
  <c r="AT2" i="1" s="1"/>
  <c r="AX4" i="1"/>
  <c r="AU4" i="1"/>
  <c r="AX7" i="1"/>
  <c r="AU7" i="1"/>
  <c r="AX3" i="1"/>
  <c r="AU3" i="1"/>
  <c r="AU5" i="1"/>
  <c r="AU2" i="1" l="1"/>
  <c r="AX2" i="1"/>
  <c r="AU6" i="1"/>
  <c r="AX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<sst xmlns="http://schemas.openxmlformats.org/spreadsheetml/2006/main" count="117" uniqueCount="84">
  <si>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</si>
  <si>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</si>
  <si>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</si>
  <si>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</si>
  <si>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</si>
  <si>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</si>
  <si>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</si>
  <si>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</si>
  <si>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</si>
  <si>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</si>
  <si>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</si>
  <si>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</si>
  <si>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</si>
  <si>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</si>
  <si>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</si>
  <si>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</si>
  <si>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</si>
  <si>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</si>
  <si>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</si>
  <si>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</si>
  <si>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</si>
  <si>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</si>
  <si>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</si>
  <si>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</si>
  <si>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</si>
  <si>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</si>
  <si>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</si>
  <si>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</si>
  <si>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</si>
  <si>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</si>
  <si>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</si>
  <si>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</si>
  <si>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</si>
  <si>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</si>
  <si>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</si>
  <si>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</si>
  <si>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</si>
  <si>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</si>
  <si>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</si>
  <si>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  <phoneticPr fontId="7" type="noConversion"/>
  </si>
  <si>
    <t>Warehouse Charge $</t>
    <phoneticPr fontId="7" type="noConversion"/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</si>
  <si>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</si>
  <si>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</si>
  <si>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</si>
  <si>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</si>
  <si>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</si>
  <si>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</si>
  <si>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</si>
  <si>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</si>
  <si>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</si>
  <si>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</si>
  <si>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</si>
  <si>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 xml:space="preserve">Colton </t>
    <phoneticPr fontId="7" type="noConversion"/>
  </si>
  <si>
    <t>100% Cotton Comforter Set</t>
    <phoneticPr fontId="7" type="noConversion"/>
  </si>
  <si>
    <t>Comforter Set</t>
    <phoneticPr fontId="7" type="noConversion"/>
  </si>
  <si>
    <t xml:space="preserve">Comforter &amp; sham face: Yarn dye,100% cotton; back: 144TC cotton solid color;                              comforter fill: 250gsm polyester.                                                               Package: wire bag with insert.   </t>
    <phoneticPr fontId="7" type="noConversion"/>
  </si>
  <si>
    <t>100% cotton</t>
    <phoneticPr fontId="7" type="noConversion"/>
  </si>
  <si>
    <t>190x240+50x70cm(1pc)</t>
    <phoneticPr fontId="7" type="noConversion"/>
  </si>
  <si>
    <t>Grey</t>
    <phoneticPr fontId="7" type="noConversion"/>
  </si>
  <si>
    <t>SVTD10-0704</t>
    <phoneticPr fontId="7" type="noConversion"/>
  </si>
  <si>
    <t>Set</t>
  </si>
  <si>
    <t>Normal</t>
  </si>
  <si>
    <t xml:space="preserve">Colton </t>
    <phoneticPr fontId="7" type="noConversion"/>
  </si>
  <si>
    <t>100% Cotton Comforter Set</t>
    <phoneticPr fontId="7" type="noConversion"/>
  </si>
  <si>
    <t>Comforter Set</t>
    <phoneticPr fontId="7" type="noConversion"/>
  </si>
  <si>
    <t xml:space="preserve">Comforter &amp; sham face: Yarn dye,100% cotton; back: 144TC cotton solid color;                              comforter fill: 250gsm polyester.                                                               Package: wire bag with insert.   </t>
    <phoneticPr fontId="7" type="noConversion"/>
  </si>
  <si>
    <t>230x240cm+ 50x70cm(2pc)</t>
    <phoneticPr fontId="7" type="noConversion"/>
  </si>
  <si>
    <t>Grey</t>
    <phoneticPr fontId="7" type="noConversion"/>
  </si>
  <si>
    <t>SVTD10-0705</t>
  </si>
  <si>
    <t>100% cotton</t>
    <phoneticPr fontId="7" type="noConversion"/>
  </si>
  <si>
    <t>290x240cm+ 50x90cm(2pc)</t>
    <phoneticPr fontId="7" type="noConversion"/>
  </si>
  <si>
    <t>Grey</t>
    <phoneticPr fontId="7" type="noConversion"/>
  </si>
  <si>
    <t>SVTD10-0706</t>
  </si>
  <si>
    <t>Leonie</t>
    <phoneticPr fontId="7" type="noConversion"/>
  </si>
  <si>
    <t>100% Cotton Comforter Set</t>
    <phoneticPr fontId="7" type="noConversion"/>
  </si>
  <si>
    <t>Comforter Set</t>
    <phoneticPr fontId="7" type="noConversion"/>
  </si>
  <si>
    <t xml:space="preserve">Front: 100% cotton; Back: T144 cotton solid                                    Fill: 100% polyester 250gsm.Package: Wire bag with insert. Case pack 2.        </t>
    <phoneticPr fontId="7" type="noConversion"/>
  </si>
  <si>
    <t>190x240+50x70cm(1pc)</t>
    <phoneticPr fontId="7" type="noConversion"/>
  </si>
  <si>
    <t>Beige</t>
    <phoneticPr fontId="7" type="noConversion"/>
  </si>
  <si>
    <t>SVTD10-0707</t>
  </si>
  <si>
    <t>230x240cm+ 50x70cm(2pc)</t>
    <phoneticPr fontId="7" type="noConversion"/>
  </si>
  <si>
    <t>SVTD10-0708</t>
  </si>
  <si>
    <t>290x240cm+ 50x90cm(2pc)</t>
    <phoneticPr fontId="7" type="noConversion"/>
  </si>
  <si>
    <t>SVTD10-0709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</si>
</sst>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0.00_ "/>
    <numFmt numFmtId="182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8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180" fontId="5" fillId="5" borderId="2" xfId="0" applyNumberFormat="1" applyFont="1" applyFill="1" applyBorder="1"/>
    <xf numFmtId="0" fontId="0" fillId="0" borderId="2" xfId="0" applyBorder="1" applyAlignment="1">
      <alignment horizontal="center" wrapText="1"/>
    </xf>
    <xf numFmtId="176" fontId="1" fillId="0" borderId="2" xfId="1" applyNumberFormat="1" applyBorder="1" applyAlignment="1">
      <alignment horizontal="center" wrapText="1"/>
    </xf>
    <xf numFmtId="181" fontId="1" fillId="0" borderId="2" xfId="1" applyNumberFormat="1" applyBorder="1" applyAlignment="1">
      <alignment horizontal="center" wrapText="1"/>
    </xf>
    <xf numFmtId="178" fontId="0" fillId="7" borderId="2" xfId="3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horizontal="center" wrapText="1"/>
    </xf>
    <xf numFmtId="178" fontId="1" fillId="0" borderId="2" xfId="1" applyNumberFormat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2" fontId="1" fillId="0" borderId="2" xfId="1" applyNumberFormat="1" applyBorder="1" applyAlignment="1">
      <alignment horizontal="center" wrapText="1"/>
    </xf>
    <xf numFmtId="1" fontId="1" fillId="0" borderId="2" xfId="1" applyNumberFormat="1" applyBorder="1" applyAlignment="1">
      <alignment horizontal="center" wrapText="1"/>
    </xf>
    <xf numFmtId="179" fontId="1" fillId="7" borderId="2" xfId="1" applyNumberFormat="1" applyFill="1" applyBorder="1" applyAlignment="1">
      <alignment horizontal="center" wrapText="1"/>
    </xf>
    <xf numFmtId="1" fontId="1" fillId="7" borderId="2" xfId="1" applyNumberFormat="1" applyFill="1" applyBorder="1" applyAlignment="1">
      <alignment horizontal="center" wrapText="1"/>
    </xf>
    <xf numFmtId="178" fontId="1" fillId="7" borderId="2" xfId="1" applyNumberFormat="1" applyFill="1" applyBorder="1" applyAlignment="1">
      <alignment horizontal="center" wrapText="1"/>
    </xf>
    <xf numFmtId="10" fontId="1" fillId="0" borderId="2" xfId="1" applyNumberFormat="1" applyBorder="1" applyAlignment="1">
      <alignment horizontal="center" wrapText="1"/>
    </xf>
    <xf numFmtId="10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0" fillId="7" borderId="2" xfId="4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left" wrapText="1"/>
    </xf>
    <xf numFmtId="0" fontId="1" fillId="0" borderId="2" xfId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238125</xdr:rowOff>
    </xdr:from>
    <xdr:to>
      <xdr:col>1</xdr:col>
      <xdr:colOff>1294536</xdr:colOff>
      <xdr:row>3</xdr:row>
      <xdr:rowOff>200025</xdr:rowOff>
    </xdr:to>
    <xdr:pic>
      <xdr:nvPicPr>
        <xdr:cNvPr id="2" name="Picture 51">
          <a:extLst>
            <a:ext uri="{FF2B5EF4-FFF2-40B4-BE49-F238E27FC236}">
              <a16:creationId xmlns:a16="http://schemas.microsoft.com/office/drawing/2014/main" xmlns="" id="{32696CC9-4DF8-4353-A28E-C123E8251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562100"/>
          <a:ext cx="1285011" cy="1123950"/>
        </a:xfrm>
        <a:prstGeom prst="rect">
          <a:avLst/>
        </a:prstGeom>
      </xdr:spPr>
    </xdr:pic>
    <xdr:clientData/>
  </xdr:twoCellAnchor>
  <xdr:oneCellAnchor>
    <xdr:from>
      <xdr:col>1</xdr:col>
      <xdr:colOff>9525</xdr:colOff>
      <xdr:row>4</xdr:row>
      <xdr:rowOff>200025</xdr:rowOff>
    </xdr:from>
    <xdr:ext cx="1305505" cy="1114425"/>
    <xdr:pic>
      <xdr:nvPicPr>
        <xdr:cNvPr id="3" name="图片 1">
          <a:extLst>
            <a:ext uri="{FF2B5EF4-FFF2-40B4-BE49-F238E27FC236}">
              <a16:creationId xmlns:a16="http://schemas.microsoft.com/office/drawing/2014/main" xmlns="" id="{34693F4D-AB94-4A86-842B-9A04F15E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3267075"/>
          <a:ext cx="1305505" cy="11144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ment%20for%20Colton%20%20Leonie%20comforter%20202509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7"/>
  <sheetViews>
    <sheetView tabSelected="1" workbookViewId="0">
      <selection activeCell="H13" sqref="H13"/>
    </sheetView>
  </sheetViews>
  <sheetFormatPr defaultColWidth="9.140625" defaultRowHeight="15" x14ac:dyDescent="0.25"/>
  <cols>
    <col min="1" max="1" width="6.5703125" style="1" customWidth="1"/>
    <col min="2" max="2" width="19.7109375" style="2" customWidth="1"/>
    <col min="3" max="3" width="8.42578125" style="2" customWidth="1"/>
    <col min="4" max="4" width="12.7109375" style="2" customWidth="1"/>
    <col min="5" max="5" width="12.5703125" style="2" customWidth="1"/>
    <col min="6" max="6" width="16.5703125" style="2" customWidth="1"/>
    <col min="7" max="7" width="9.85546875" style="2" customWidth="1"/>
    <col min="8" max="8" width="39.28515625" style="2" customWidth="1"/>
    <col min="9" max="9" width="13.28515625" style="2" customWidth="1"/>
    <col min="10" max="10" width="12.140625" style="2" customWidth="1"/>
    <col min="11" max="11" width="10.42578125" style="2" customWidth="1"/>
    <col min="12" max="12" width="24.5703125" style="3" customWidth="1"/>
    <col min="13" max="13" width="9.42578125" style="2" customWidth="1"/>
    <col min="14" max="14" width="6.140625" style="2" customWidth="1"/>
    <col min="15" max="15" width="10" style="2" customWidth="1"/>
    <col min="16" max="16" width="17.5703125" style="2" customWidth="1"/>
    <col min="17" max="17" width="14" style="2" customWidth="1"/>
    <col min="18" max="18" width="8.85546875" style="2" customWidth="1"/>
    <col min="19" max="19" width="9.7109375" style="4" customWidth="1"/>
    <col min="20" max="20" width="9.42578125" style="5" customWidth="1"/>
    <col min="21" max="21" width="12" style="6" customWidth="1"/>
    <col min="22" max="22" width="9.42578125" style="6" customWidth="1"/>
    <col min="23" max="23" width="8.140625" style="6" customWidth="1"/>
    <col min="24" max="24" width="9.42578125" style="2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7" customWidth="1"/>
    <col min="29" max="29" width="6.28515625" style="8" customWidth="1"/>
    <col min="30" max="30" width="10" style="9" customWidth="1"/>
    <col min="31" max="31" width="9.85546875" style="8" customWidth="1"/>
    <col min="32" max="32" width="10.2851562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39" width="9.5703125" style="2" customWidth="1"/>
    <col min="40" max="40" width="11.140625" style="10" customWidth="1"/>
    <col min="41" max="41" width="11.5703125" style="6" customWidth="1"/>
    <col min="42" max="42" width="9.5703125" style="2" customWidth="1"/>
    <col min="43" max="43" width="9.5703125" style="10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10" customWidth="1"/>
    <col min="48" max="48" width="7.85546875" style="6" customWidth="1"/>
    <col min="49" max="49" width="9.5703125" style="6" customWidth="1"/>
    <col min="50" max="50" width="9.140625" style="2" customWidth="1"/>
    <col min="51" max="52" width="9.140625" style="2"/>
    <col min="53" max="54" width="9.140625" style="6"/>
    <col min="55" max="16384" width="9.140625" style="2"/>
  </cols>
  <sheetData>
    <row r="1" spans="1:54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7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6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12" t="s">
        <v>31</v>
      </c>
      <c r="AG1" s="29" t="s">
        <v>32</v>
      </c>
      <c r="AH1" s="12" t="s">
        <v>33</v>
      </c>
      <c r="AI1" s="30" t="s">
        <v>34</v>
      </c>
      <c r="AJ1" s="31" t="s">
        <v>35</v>
      </c>
      <c r="AK1" s="30" t="s">
        <v>36</v>
      </c>
      <c r="AL1" s="29" t="s">
        <v>37</v>
      </c>
      <c r="AM1" s="23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9" t="s">
        <v>44</v>
      </c>
      <c r="AT1" s="32" t="s">
        <v>45</v>
      </c>
      <c r="AU1" s="32" t="s">
        <v>46</v>
      </c>
      <c r="AV1" s="33" t="s">
        <v>47</v>
      </c>
      <c r="AW1" s="12" t="s">
        <v>48</v>
      </c>
      <c r="AX1" s="34" t="s">
        <v>49</v>
      </c>
      <c r="AY1" s="34" t="s">
        <v>50</v>
      </c>
      <c r="BA1" s="2"/>
      <c r="BB1" s="2"/>
    </row>
    <row r="2" spans="1:54" s="1" customFormat="1" ht="45.75" customHeight="1" x14ac:dyDescent="0.25">
      <c r="A2" s="35">
        <v>1</v>
      </c>
      <c r="B2" s="35"/>
      <c r="C2" s="35"/>
      <c r="D2" s="35"/>
      <c r="E2" s="35"/>
      <c r="F2" s="35" t="s">
        <v>51</v>
      </c>
      <c r="G2" s="35" t="s">
        <v>52</v>
      </c>
      <c r="H2" s="35" t="s">
        <v>53</v>
      </c>
      <c r="I2" s="35" t="s">
        <v>54</v>
      </c>
      <c r="J2" s="35" t="s">
        <v>55</v>
      </c>
      <c r="K2" s="35" t="s">
        <v>56</v>
      </c>
      <c r="L2" s="36" t="s">
        <v>57</v>
      </c>
      <c r="M2" s="35" t="s">
        <v>58</v>
      </c>
      <c r="N2" s="35"/>
      <c r="O2" s="35"/>
      <c r="P2" s="37" t="s">
        <v>59</v>
      </c>
      <c r="Q2" s="38"/>
      <c r="R2" s="35" t="s">
        <v>60</v>
      </c>
      <c r="S2" s="39"/>
      <c r="T2" s="40">
        <v>8</v>
      </c>
      <c r="U2" s="41">
        <v>20.52</v>
      </c>
      <c r="V2" s="42">
        <v>20.52</v>
      </c>
      <c r="W2" s="43"/>
      <c r="X2" s="35" t="s">
        <v>61</v>
      </c>
      <c r="Y2" s="44">
        <v>58</v>
      </c>
      <c r="Z2" s="44">
        <v>48</v>
      </c>
      <c r="AA2" s="44">
        <v>33</v>
      </c>
      <c r="AB2" s="45">
        <v>10</v>
      </c>
      <c r="AC2" s="46">
        <v>2</v>
      </c>
      <c r="AD2" s="47"/>
      <c r="AE2" s="48"/>
      <c r="AF2" s="35"/>
      <c r="AG2" s="49"/>
      <c r="AH2" s="35"/>
      <c r="AI2" s="50"/>
      <c r="AJ2" s="49"/>
      <c r="AK2" s="51">
        <v>0</v>
      </c>
      <c r="AL2" s="52">
        <f t="shared" ref="AL2:AL7" si="0">IF(ISERROR(AV2*AK2),"",AV2*AK2)</f>
        <v>0</v>
      </c>
      <c r="AM2" s="35">
        <v>0</v>
      </c>
      <c r="AN2" s="51">
        <v>0</v>
      </c>
      <c r="AO2" s="52">
        <f>IF(ISERROR(AV2*AN2),"",AV2*AN2)</f>
        <v>0</v>
      </c>
      <c r="AP2" s="35">
        <v>0</v>
      </c>
      <c r="AQ2" s="50">
        <v>0</v>
      </c>
      <c r="AR2" s="50">
        <v>0</v>
      </c>
      <c r="AS2" s="49">
        <f>IF(ISERROR(AL2+AO2+AR2),"",AL2+AO2+AR2)</f>
        <v>0</v>
      </c>
      <c r="AT2" s="49">
        <f t="shared" ref="AT2:AT7" si="1">IF(ISERROR(V2+AS2),"",V2+AS2)</f>
        <v>20.52</v>
      </c>
      <c r="AU2" s="53">
        <f>IF(ISERROR((AV2-AT2)/AV2),"",(AV2-AT2)/AV2)</f>
        <v>0.20310679611650487</v>
      </c>
      <c r="AV2" s="43">
        <v>25.75</v>
      </c>
      <c r="AW2" s="46"/>
      <c r="AX2" s="49">
        <f t="shared" ref="AX2:AX7" si="2">IF(ISERROR(AT2*AW2),"",AT2*AW2)</f>
        <v>0</v>
      </c>
      <c r="AY2" s="49">
        <f t="shared" ref="AY2:AY7" si="3">IF(ISERROR(AV2*AW2),"",AV2*AW2)</f>
        <v>0</v>
      </c>
    </row>
    <row r="3" spans="1:54" s="1" customFormat="1" ht="45.75" customHeight="1" x14ac:dyDescent="0.25">
      <c r="A3" s="35">
        <v>2</v>
      </c>
      <c r="B3" s="35"/>
      <c r="C3" s="35"/>
      <c r="D3" s="35"/>
      <c r="E3" s="35"/>
      <c r="F3" s="35" t="s">
        <v>51</v>
      </c>
      <c r="G3" s="35" t="s">
        <v>62</v>
      </c>
      <c r="H3" s="35" t="s">
        <v>63</v>
      </c>
      <c r="I3" s="35" t="s">
        <v>64</v>
      </c>
      <c r="J3" s="35" t="s">
        <v>65</v>
      </c>
      <c r="K3" s="35" t="s">
        <v>56</v>
      </c>
      <c r="L3" s="36" t="s">
        <v>66</v>
      </c>
      <c r="M3" s="35" t="s">
        <v>67</v>
      </c>
      <c r="N3" s="35"/>
      <c r="O3" s="35"/>
      <c r="P3" s="37" t="s">
        <v>68</v>
      </c>
      <c r="Q3" s="38"/>
      <c r="R3" s="35" t="s">
        <v>60</v>
      </c>
      <c r="S3" s="39"/>
      <c r="T3" s="40">
        <v>8</v>
      </c>
      <c r="U3" s="41">
        <v>23.24</v>
      </c>
      <c r="V3" s="42">
        <v>23.24</v>
      </c>
      <c r="W3" s="43"/>
      <c r="X3" s="35" t="s">
        <v>61</v>
      </c>
      <c r="Y3" s="44">
        <v>58</v>
      </c>
      <c r="Z3" s="44">
        <v>48</v>
      </c>
      <c r="AA3" s="44">
        <v>38</v>
      </c>
      <c r="AB3" s="45">
        <v>10</v>
      </c>
      <c r="AC3" s="46">
        <v>2</v>
      </c>
      <c r="AD3" s="47"/>
      <c r="AE3" s="48"/>
      <c r="AF3" s="35"/>
      <c r="AG3" s="49"/>
      <c r="AH3" s="35"/>
      <c r="AI3" s="50"/>
      <c r="AJ3" s="49"/>
      <c r="AK3" s="51">
        <v>0</v>
      </c>
      <c r="AL3" s="52">
        <f t="shared" si="0"/>
        <v>0</v>
      </c>
      <c r="AM3" s="35">
        <v>0</v>
      </c>
      <c r="AN3" s="51">
        <v>0</v>
      </c>
      <c r="AO3" s="52">
        <f>IF(ISERROR(AV3*AN3),"",AV3*AN3)</f>
        <v>0</v>
      </c>
      <c r="AP3" s="35">
        <v>0</v>
      </c>
      <c r="AQ3" s="50">
        <v>0</v>
      </c>
      <c r="AR3" s="50">
        <v>0</v>
      </c>
      <c r="AS3" s="49">
        <f>IF(ISERROR(AL3+AO3+AR3),"",AL3+AO3+AR3)</f>
        <v>0</v>
      </c>
      <c r="AT3" s="49">
        <f t="shared" si="1"/>
        <v>23.24</v>
      </c>
      <c r="AU3" s="53">
        <f>IF(ISERROR((AV3-AT3)/AV3),"",(AV3-AT3)/AV3)</f>
        <v>0.20844686648501365</v>
      </c>
      <c r="AV3" s="43">
        <v>29.36</v>
      </c>
      <c r="AW3" s="46"/>
      <c r="AX3" s="49">
        <f t="shared" si="2"/>
        <v>0</v>
      </c>
      <c r="AY3" s="49">
        <f t="shared" si="3"/>
        <v>0</v>
      </c>
    </row>
    <row r="4" spans="1:54" s="1" customFormat="1" ht="45.75" customHeight="1" x14ac:dyDescent="0.25">
      <c r="A4" s="35">
        <v>3</v>
      </c>
      <c r="B4" s="35"/>
      <c r="C4" s="35"/>
      <c r="D4" s="35"/>
      <c r="E4" s="35"/>
      <c r="F4" s="35" t="s">
        <v>51</v>
      </c>
      <c r="G4" s="35" t="s">
        <v>62</v>
      </c>
      <c r="H4" s="35" t="s">
        <v>53</v>
      </c>
      <c r="I4" s="35" t="s">
        <v>64</v>
      </c>
      <c r="J4" s="35" t="s">
        <v>55</v>
      </c>
      <c r="K4" s="35" t="s">
        <v>69</v>
      </c>
      <c r="L4" s="36" t="s">
        <v>70</v>
      </c>
      <c r="M4" s="35" t="s">
        <v>71</v>
      </c>
      <c r="N4" s="35"/>
      <c r="O4" s="54"/>
      <c r="P4" s="37" t="s">
        <v>72</v>
      </c>
      <c r="Q4" s="38"/>
      <c r="R4" s="35" t="s">
        <v>60</v>
      </c>
      <c r="S4" s="39"/>
      <c r="T4" s="40">
        <v>8</v>
      </c>
      <c r="U4" s="41">
        <v>26.76</v>
      </c>
      <c r="V4" s="42">
        <v>26.76</v>
      </c>
      <c r="W4" s="43"/>
      <c r="X4" s="35" t="s">
        <v>61</v>
      </c>
      <c r="Y4" s="44">
        <v>58</v>
      </c>
      <c r="Z4" s="44">
        <v>48</v>
      </c>
      <c r="AA4" s="44">
        <v>43</v>
      </c>
      <c r="AB4" s="45">
        <v>10</v>
      </c>
      <c r="AC4" s="46">
        <v>2</v>
      </c>
      <c r="AD4" s="47"/>
      <c r="AE4" s="48"/>
      <c r="AF4" s="35"/>
      <c r="AG4" s="49"/>
      <c r="AH4" s="35"/>
      <c r="AI4" s="50"/>
      <c r="AJ4" s="49"/>
      <c r="AK4" s="51">
        <v>0</v>
      </c>
      <c r="AL4" s="52">
        <f t="shared" si="0"/>
        <v>0</v>
      </c>
      <c r="AM4" s="35">
        <v>0</v>
      </c>
      <c r="AN4" s="51">
        <v>0</v>
      </c>
      <c r="AO4" s="52">
        <f>IF(ISERROR(AV4*AN4),"",AV4*AN4)</f>
        <v>0</v>
      </c>
      <c r="AP4" s="35">
        <v>0</v>
      </c>
      <c r="AQ4" s="50">
        <v>0</v>
      </c>
      <c r="AR4" s="50">
        <v>0</v>
      </c>
      <c r="AS4" s="49">
        <f t="shared" ref="AS4" si="4">IF(ISERROR(AL4+AO4+AR4),"",AL4+AO4+AR4)</f>
        <v>0</v>
      </c>
      <c r="AT4" s="49">
        <f t="shared" si="1"/>
        <v>26.76</v>
      </c>
      <c r="AU4" s="53">
        <f t="shared" ref="AU4" si="5">IF(ISERROR((AV4-AT4)/AV4),"",(AV4-AT4)/AV4)</f>
        <v>0.20071684587813607</v>
      </c>
      <c r="AV4" s="43">
        <v>33.479999999999997</v>
      </c>
      <c r="AW4" s="46"/>
      <c r="AX4" s="49">
        <f t="shared" si="2"/>
        <v>0</v>
      </c>
      <c r="AY4" s="49">
        <f t="shared" si="3"/>
        <v>0</v>
      </c>
    </row>
    <row r="5" spans="1:54" ht="45.75" customHeight="1" x14ac:dyDescent="0.25">
      <c r="A5" s="35">
        <v>4</v>
      </c>
      <c r="B5" s="55"/>
      <c r="C5" s="55"/>
      <c r="D5" s="55"/>
      <c r="E5" s="55"/>
      <c r="F5" s="35" t="s">
        <v>51</v>
      </c>
      <c r="G5" s="35" t="s">
        <v>73</v>
      </c>
      <c r="H5" s="35" t="s">
        <v>74</v>
      </c>
      <c r="I5" s="35" t="s">
        <v>75</v>
      </c>
      <c r="J5" s="35" t="s">
        <v>76</v>
      </c>
      <c r="K5" s="35" t="s">
        <v>56</v>
      </c>
      <c r="L5" s="36" t="s">
        <v>77</v>
      </c>
      <c r="M5" s="35" t="s">
        <v>78</v>
      </c>
      <c r="N5" s="35"/>
      <c r="O5" s="35"/>
      <c r="P5" s="37" t="s">
        <v>79</v>
      </c>
      <c r="Q5" s="38"/>
      <c r="R5" s="35" t="s">
        <v>60</v>
      </c>
      <c r="S5" s="39"/>
      <c r="T5" s="40">
        <v>8</v>
      </c>
      <c r="U5" s="41">
        <v>20.89</v>
      </c>
      <c r="V5" s="42">
        <v>20.89</v>
      </c>
      <c r="W5" s="43"/>
      <c r="X5" s="35" t="s">
        <v>61</v>
      </c>
      <c r="Y5" s="44">
        <v>58</v>
      </c>
      <c r="Z5" s="44">
        <v>48</v>
      </c>
      <c r="AA5" s="44">
        <v>33</v>
      </c>
      <c r="AB5" s="45">
        <v>10</v>
      </c>
      <c r="AC5" s="46">
        <v>2</v>
      </c>
      <c r="AD5" s="47"/>
      <c r="AE5" s="48"/>
      <c r="AF5" s="35"/>
      <c r="AG5" s="49"/>
      <c r="AH5" s="35"/>
      <c r="AI5" s="50"/>
      <c r="AJ5" s="49"/>
      <c r="AK5" s="51">
        <v>0</v>
      </c>
      <c r="AL5" s="52">
        <f t="shared" si="0"/>
        <v>0</v>
      </c>
      <c r="AM5" s="35">
        <v>0</v>
      </c>
      <c r="AN5" s="51">
        <v>0</v>
      </c>
      <c r="AO5" s="52">
        <f t="shared" ref="AO5:AO7" si="6">IF(ISERROR(AV5*AN5),"",AV5*AN5)</f>
        <v>0</v>
      </c>
      <c r="AP5" s="35">
        <v>0</v>
      </c>
      <c r="AQ5" s="50">
        <v>0</v>
      </c>
      <c r="AR5" s="50">
        <v>0</v>
      </c>
      <c r="AS5" s="49">
        <f>IF(ISERROR(AL5+AO5+AR5),"",AL5+AO5+AR5)</f>
        <v>0</v>
      </c>
      <c r="AT5" s="49">
        <f t="shared" si="1"/>
        <v>20.89</v>
      </c>
      <c r="AU5" s="53">
        <f>IF(ISERROR((AV5-AT5)/AV5),"",(AV5-AT5)/AV5)</f>
        <v>0.18873786407766988</v>
      </c>
      <c r="AV5" s="43">
        <v>25.75</v>
      </c>
      <c r="AW5" s="11"/>
      <c r="AX5" s="52">
        <f t="shared" si="2"/>
        <v>0</v>
      </c>
      <c r="AY5" s="52">
        <f t="shared" si="3"/>
        <v>0</v>
      </c>
      <c r="BA5" s="2"/>
      <c r="BB5" s="2"/>
    </row>
    <row r="6" spans="1:54" ht="45.75" customHeight="1" x14ac:dyDescent="0.25">
      <c r="A6" s="35">
        <v>5</v>
      </c>
      <c r="B6" s="55"/>
      <c r="C6" s="55"/>
      <c r="D6" s="55"/>
      <c r="E6" s="55"/>
      <c r="F6" s="35" t="s">
        <v>51</v>
      </c>
      <c r="G6" s="35" t="s">
        <v>73</v>
      </c>
      <c r="H6" s="35" t="s">
        <v>63</v>
      </c>
      <c r="I6" s="35" t="s">
        <v>75</v>
      </c>
      <c r="J6" s="35" t="s">
        <v>76</v>
      </c>
      <c r="K6" s="35" t="s">
        <v>69</v>
      </c>
      <c r="L6" s="36" t="s">
        <v>80</v>
      </c>
      <c r="M6" s="35" t="s">
        <v>78</v>
      </c>
      <c r="N6" s="35"/>
      <c r="O6" s="35"/>
      <c r="P6" s="37" t="s">
        <v>81</v>
      </c>
      <c r="Q6" s="38"/>
      <c r="R6" s="35" t="s">
        <v>60</v>
      </c>
      <c r="S6" s="39"/>
      <c r="T6" s="40">
        <v>8</v>
      </c>
      <c r="U6" s="41">
        <v>23.73</v>
      </c>
      <c r="V6" s="42">
        <v>23.73</v>
      </c>
      <c r="W6" s="43"/>
      <c r="X6" s="35" t="s">
        <v>61</v>
      </c>
      <c r="Y6" s="44">
        <v>58</v>
      </c>
      <c r="Z6" s="44">
        <v>48</v>
      </c>
      <c r="AA6" s="44">
        <v>38</v>
      </c>
      <c r="AB6" s="45">
        <v>10</v>
      </c>
      <c r="AC6" s="46">
        <v>2</v>
      </c>
      <c r="AD6" s="47"/>
      <c r="AE6" s="48"/>
      <c r="AF6" s="35"/>
      <c r="AG6" s="49"/>
      <c r="AH6" s="35"/>
      <c r="AI6" s="50"/>
      <c r="AJ6" s="49"/>
      <c r="AK6" s="51">
        <v>0</v>
      </c>
      <c r="AL6" s="52">
        <f t="shared" si="0"/>
        <v>0</v>
      </c>
      <c r="AM6" s="35">
        <v>0</v>
      </c>
      <c r="AN6" s="51">
        <v>0</v>
      </c>
      <c r="AO6" s="52">
        <f>IF(ISERROR(AV6*AN6),"",AV6*AN6)</f>
        <v>0</v>
      </c>
      <c r="AP6" s="35">
        <v>0</v>
      </c>
      <c r="AQ6" s="50">
        <v>0</v>
      </c>
      <c r="AR6" s="50">
        <v>0</v>
      </c>
      <c r="AS6" s="49">
        <f>IF(ISERROR(AL6+AO6+AR6),"",AL6+AO6+AR6)</f>
        <v>0</v>
      </c>
      <c r="AT6" s="49">
        <f t="shared" si="1"/>
        <v>23.73</v>
      </c>
      <c r="AU6" s="53">
        <f>IF(ISERROR((AV6-AT6)/AV6),"",(AV6-AT6)/AV6)</f>
        <v>0.19175749318801086</v>
      </c>
      <c r="AV6" s="43">
        <v>29.36</v>
      </c>
      <c r="AW6" s="11"/>
      <c r="AX6" s="49">
        <f t="shared" si="2"/>
        <v>0</v>
      </c>
      <c r="AY6" s="49">
        <f t="shared" si="3"/>
        <v>0</v>
      </c>
      <c r="BA6" s="2"/>
      <c r="BB6" s="2"/>
    </row>
    <row r="7" spans="1:54" ht="45.75" customHeight="1" x14ac:dyDescent="0.25">
      <c r="A7" s="35">
        <v>6</v>
      </c>
      <c r="B7" s="55"/>
      <c r="C7" s="55"/>
      <c r="D7" s="55"/>
      <c r="E7" s="55"/>
      <c r="F7" s="35" t="s">
        <v>51</v>
      </c>
      <c r="G7" s="35" t="s">
        <v>73</v>
      </c>
      <c r="H7" s="35" t="s">
        <v>63</v>
      </c>
      <c r="I7" s="35" t="s">
        <v>64</v>
      </c>
      <c r="J7" s="35" t="s">
        <v>76</v>
      </c>
      <c r="K7" s="35" t="s">
        <v>56</v>
      </c>
      <c r="L7" s="36" t="s">
        <v>82</v>
      </c>
      <c r="M7" s="35" t="s">
        <v>78</v>
      </c>
      <c r="N7" s="35"/>
      <c r="O7" s="35"/>
      <c r="P7" s="37" t="s">
        <v>83</v>
      </c>
      <c r="Q7" s="38"/>
      <c r="R7" s="35" t="s">
        <v>60</v>
      </c>
      <c r="S7" s="39"/>
      <c r="T7" s="40">
        <v>8</v>
      </c>
      <c r="U7" s="41">
        <v>28.01</v>
      </c>
      <c r="V7" s="42">
        <v>28.01</v>
      </c>
      <c r="W7" s="43"/>
      <c r="X7" s="35" t="s">
        <v>61</v>
      </c>
      <c r="Y7" s="44">
        <v>58</v>
      </c>
      <c r="Z7" s="44">
        <v>48</v>
      </c>
      <c r="AA7" s="44">
        <v>43</v>
      </c>
      <c r="AB7" s="45">
        <v>10</v>
      </c>
      <c r="AC7" s="46">
        <v>2</v>
      </c>
      <c r="AD7" s="47"/>
      <c r="AE7" s="48"/>
      <c r="AF7" s="35"/>
      <c r="AG7" s="49"/>
      <c r="AH7" s="35"/>
      <c r="AI7" s="50"/>
      <c r="AJ7" s="49"/>
      <c r="AK7" s="51">
        <v>0</v>
      </c>
      <c r="AL7" s="52">
        <f t="shared" si="0"/>
        <v>0</v>
      </c>
      <c r="AM7" s="35">
        <v>0</v>
      </c>
      <c r="AN7" s="51">
        <v>0</v>
      </c>
      <c r="AO7" s="52">
        <f t="shared" si="6"/>
        <v>0</v>
      </c>
      <c r="AP7" s="35">
        <v>0</v>
      </c>
      <c r="AQ7" s="50">
        <v>0</v>
      </c>
      <c r="AR7" s="50">
        <v>0</v>
      </c>
      <c r="AS7" s="49">
        <f t="shared" ref="AS7" si="7">IF(ISERROR(AL7+AO7+AR7),"",AL7+AO7+AR7)</f>
        <v>0</v>
      </c>
      <c r="AT7" s="49">
        <f t="shared" si="1"/>
        <v>28.01</v>
      </c>
      <c r="AU7" s="53">
        <f t="shared" ref="AU7" si="8">IF(ISERROR((AV7-AT7)/AV7),"",(AV7-AT7)/AV7)</f>
        <v>0.1633811230585423</v>
      </c>
      <c r="AV7" s="43">
        <v>33.479999999999997</v>
      </c>
      <c r="AW7" s="11"/>
      <c r="AX7" s="52">
        <f t="shared" si="2"/>
        <v>0</v>
      </c>
      <c r="AY7" s="52">
        <f t="shared" si="3"/>
        <v>0</v>
      </c>
      <c r="BA7" s="2"/>
      <c r="BB7" s="2"/>
    </row>
  </sheetData>
  <sheetProtection insertRows="0" deleteRows="0" sort="0"/>
  <protectedRanges>
    <protectedRange sqref="A2:K7 AM2:AM7 AR3:AS3 AP3:AQ7 M8:AW245 AR4:AW5 AP2:AS2 AU2:AW3 AR7:AW7 AR6:AS6 AU6:AW6 M2:O7 A8:J245 Q2:AJ7" name="Range1"/>
    <protectedRange sqref="K8:K250" name="Range1_1"/>
    <protectedRange sqref="L2:L245" name="Range1_2"/>
    <protectedRange sqref="AL5" name="Range1_3"/>
    <protectedRange sqref="AL4 AL7" name="Range1_4"/>
    <protectedRange sqref="AN2:AO7" name="Range1_5"/>
    <protectedRange sqref="AT2:AT3 AT6" name="Range1_6"/>
    <protectedRange sqref="AK2:AL2 AL6 AL3 AK3:AK7" name="Range1_7"/>
    <protectedRange sqref="P2:P7" name="Range1_8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2025-09-15T01:12:30Z</dcterms:created>
  <dcterms:modified xsi:type="dcterms:W3CDTF">2025-09-15T01:13:03Z</dcterms:modified>
</cp:coreProperties>
</file>