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20ECE9C-4C8E-43D1-AF8D-7ADC7D689D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4" i="8" l="1"/>
  <c r="BH4" i="8"/>
  <c r="BB4" i="8"/>
  <c r="AY4" i="8"/>
  <c r="AV4" i="8"/>
  <c r="AS4" i="8"/>
  <c r="AQ4" i="8"/>
  <c r="AO4" i="8"/>
  <c r="AM4" i="8"/>
  <c r="AJ4" i="8"/>
  <c r="AE4" i="8"/>
  <c r="AG4" i="8" s="1"/>
  <c r="AD4" i="8"/>
  <c r="U4" i="8"/>
  <c r="BL3" i="8"/>
  <c r="BH3" i="8"/>
  <c r="BB3" i="8"/>
  <c r="AY3" i="8"/>
  <c r="AV3" i="8"/>
  <c r="AS3" i="8"/>
  <c r="AQ3" i="8"/>
  <c r="AO3" i="8"/>
  <c r="AM3" i="8"/>
  <c r="AJ3" i="8"/>
  <c r="AD3" i="8"/>
  <c r="AE3" i="8" s="1"/>
  <c r="AG3" i="8" s="1"/>
  <c r="U3" i="8"/>
  <c r="BL2" i="8"/>
  <c r="BH2" i="8"/>
  <c r="BB2" i="8"/>
  <c r="AY2" i="8"/>
  <c r="AV2" i="8"/>
  <c r="AS2" i="8"/>
  <c r="AQ2" i="8"/>
  <c r="AO2" i="8"/>
  <c r="AM2" i="8"/>
  <c r="AJ2" i="8"/>
  <c r="AD2" i="8"/>
  <c r="AE2" i="8" s="1"/>
  <c r="AG2" i="8" s="1"/>
  <c r="U2" i="8"/>
  <c r="AK2" i="8" l="1"/>
  <c r="AK3" i="8"/>
  <c r="AK4" i="8"/>
  <c r="BC3" i="8"/>
  <c r="BD3" i="8" s="1"/>
  <c r="BK3" i="8" s="1"/>
  <c r="BC2" i="8"/>
  <c r="BD2" i="8" s="1"/>
  <c r="BC4" i="8"/>
  <c r="BD4" i="8" l="1"/>
  <c r="BE4" i="8" s="1"/>
  <c r="BE3" i="8"/>
  <c r="BE2" i="8"/>
  <c r="BK2" i="8"/>
  <c r="BK4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<sst xmlns="http://schemas.openxmlformats.org/spreadsheetml/2006/main" count="106" uniqueCount="83">
  <si>
    <t>Brand</t>
  </si>
  <si>
    <t>Package Type</t>
  </si>
  <si>
    <t>Licensor</t>
  </si>
  <si>
    <t>Normal</t>
  </si>
  <si>
    <t>COMFORTER (SET)</t>
  </si>
  <si>
    <t xml:space="preserve">Arch Studio  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</si>
  <si>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</si>
  <si>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</si>
  <si>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</si>
  <si>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</si>
  <si>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</si>
  <si>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</si>
  <si>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</si>
  <si>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</si>
  <si>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</si>
  <si>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</si>
  <si>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</si>
  <si>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</si>
  <si>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</si>
  <si>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</si>
  <si>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</si>
  <si>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</si>
  <si>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</si>
  <si>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</si>
  <si>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</si>
  <si>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</si>
  <si>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</si>
  <si>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</si>
  <si>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</si>
  <si>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</si>
  <si>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</si>
  <si>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</si>
  <si>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</si>
  <si>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</si>
  <si>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</si>
  <si>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</si>
  <si>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</si>
  <si>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</si>
  <si>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</si>
  <si>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</si>
  <si>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</si>
  <si>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</si>
  <si>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</si>
  <si>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</si>
  <si>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</si>
  <si>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</si>
  <si>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</si>
  <si>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</si>
  <si>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</si>
  <si>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</si>
  <si>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</si>
  <si>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</si>
  <si>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</si>
  <si>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</si>
  <si>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</si>
  <si>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</si>
  <si>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</si>
  <si>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</si>
  <si>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</si>
  <si>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</si>
  <si>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</si>
  <si>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</si>
  <si>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</si>
  <si>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</si>
  <si>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</si>
  <si>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</si>
  <si>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</si>
  <si>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</si>
  <si>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Arch Studio Microfiber Down Alt Comforter</t>
  </si>
  <si>
    <t>Microfiber Comforter</t>
  </si>
  <si>
    <t>100% Recycled Polyester 85gsm Washed Microfiber (Solid microfiber face and back, knife edge), 100% Recycled Polyester fiber fill (6D fiber fill + 6D three dimensional fiber fill) 200gsm, box quilting, knife edge; foldeded in self fabric bag with drawstring+ FSC bellyband. 2pcs/ctn.</t>
  </si>
  <si>
    <t>100% Polyester Comforter with Polyester Filling</t>
  </si>
  <si>
    <t>68x90''</t>
  </si>
  <si>
    <t>90x90''</t>
  </si>
  <si>
    <t>104x90''</t>
  </si>
  <si>
    <t>100223105TW</t>
    <phoneticPr fontId="5" type="noConversion"/>
  </si>
  <si>
    <t>100223105FQ</t>
    <phoneticPr fontId="5" type="noConversion"/>
  </si>
  <si>
    <t>100223105KG</t>
    <phoneticPr fontId="5" type="noConversion"/>
  </si>
  <si>
    <t>9404.40.9022</t>
  </si>
  <si>
    <t>Ocean</t>
  </si>
  <si>
    <t>MCC10-6278</t>
  </si>
  <si>
    <t>MCC10-6279</t>
  </si>
  <si>
    <t>MCC10-6280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</si>
</sst>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7" borderId="0" xfId="0" applyFont="1" applyFill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0" fontId="3" fillId="9" borderId="1" xfId="7" applyFont="1" applyFill="1" applyBorder="1" applyAlignment="1">
      <alignment horizontal="left" vertical="center" wrapText="1"/>
    </xf>
    <xf numFmtId="0" fontId="0" fillId="5" borderId="1" xfId="0" applyFill="1" applyBorder="1" applyAlignment="1">
      <alignment wrapText="1"/>
    </xf>
    <xf numFmtId="0" fontId="2" fillId="5" borderId="1" xfId="0" applyFont="1" applyFill="1" applyBorder="1" applyAlignment="1">
      <alignment wrapText="1"/>
    </xf>
  </cellXfs>
  <cellStyles count="8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 34" xfId="7" xr:uid="{295BB63C-6B96-48E3-80F9-61D45B6B2E6C}"/>
    <cellStyle name="Percent 2" xfId="6" xr:uid="{E70589B9-27E6-48C2-9E75-E5CCCEF28152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5"/>
  <sheetViews>
    <sheetView tabSelected="1" workbookViewId="0">
      <selection activeCell="H3" sqref="H3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7.5703125" style="3" customWidth="1"/>
    <col min="14" max="14" width="12.7109375" style="3" customWidth="1"/>
    <col min="15" max="16" width="13.1406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8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85546875" style="3" customWidth="1"/>
    <col min="64" max="64" width="10.7109375" style="3" customWidth="1"/>
    <col min="65" max="16384" width="9.140625" style="3"/>
  </cols>
  <sheetData>
    <row r="1" spans="1:64" ht="68.099999999999994" customHeight="1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61</v>
      </c>
      <c r="G1" s="41" t="s">
        <v>9</v>
      </c>
      <c r="H1" s="12" t="s">
        <v>10</v>
      </c>
      <c r="I1" s="40" t="s">
        <v>63</v>
      </c>
      <c r="J1" s="12" t="s">
        <v>11</v>
      </c>
      <c r="K1" s="40" t="s">
        <v>65</v>
      </c>
      <c r="L1" s="12" t="s">
        <v>12</v>
      </c>
      <c r="M1" s="12" t="s">
        <v>13</v>
      </c>
      <c r="N1" s="41" t="s">
        <v>14</v>
      </c>
      <c r="O1" s="41" t="s">
        <v>67</v>
      </c>
      <c r="P1" s="41" t="s">
        <v>15</v>
      </c>
      <c r="Q1" s="41" t="s">
        <v>16</v>
      </c>
      <c r="R1" s="40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5" t="s">
        <v>22</v>
      </c>
      <c r="Z1" s="45" t="s">
        <v>23</v>
      </c>
      <c r="AA1" s="45" t="s">
        <v>24</v>
      </c>
      <c r="AB1" s="20" t="s">
        <v>25</v>
      </c>
      <c r="AC1" s="21" t="s">
        <v>26</v>
      </c>
      <c r="AD1" s="49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7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3" t="s">
        <v>46</v>
      </c>
      <c r="AX1" s="24" t="s">
        <v>47</v>
      </c>
      <c r="AY1" s="23" t="s">
        <v>48</v>
      </c>
      <c r="AZ1" s="43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4" t="s">
        <v>57</v>
      </c>
      <c r="BI1" s="53" t="s">
        <v>66</v>
      </c>
      <c r="BJ1" s="11" t="s">
        <v>58</v>
      </c>
      <c r="BK1" s="30" t="s">
        <v>59</v>
      </c>
      <c r="BL1" s="30" t="s">
        <v>60</v>
      </c>
    </row>
    <row r="2" spans="1:64" ht="120">
      <c r="A2" s="31">
        <v>1</v>
      </c>
      <c r="B2" s="1"/>
      <c r="C2" s="1"/>
      <c r="D2" s="1" t="s">
        <v>5</v>
      </c>
      <c r="E2" s="1"/>
      <c r="F2" s="1" t="s">
        <v>4</v>
      </c>
      <c r="G2" s="1"/>
      <c r="H2" s="1" t="s">
        <v>68</v>
      </c>
      <c r="I2" s="1" t="s">
        <v>69</v>
      </c>
      <c r="J2" s="1" t="s">
        <v>70</v>
      </c>
      <c r="K2" s="52" t="s">
        <v>71</v>
      </c>
      <c r="L2" s="1" t="s">
        <v>72</v>
      </c>
      <c r="M2" s="1" t="s">
        <v>79</v>
      </c>
      <c r="N2" s="55" t="s">
        <v>75</v>
      </c>
      <c r="O2" s="55" t="s">
        <v>75</v>
      </c>
      <c r="P2" s="57" t="s">
        <v>80</v>
      </c>
      <c r="Q2" s="56"/>
      <c r="R2" s="1" t="s">
        <v>62</v>
      </c>
      <c r="S2" s="32">
        <v>54.6</v>
      </c>
      <c r="T2" s="33">
        <v>8.1</v>
      </c>
      <c r="U2" s="34">
        <f t="shared" ref="U2:U4" si="0">IF(ISERROR(S2/T2),"",S2/T2)</f>
        <v>6.74</v>
      </c>
      <c r="V2" s="35">
        <v>6.74</v>
      </c>
      <c r="W2" s="10"/>
      <c r="X2" s="1" t="s">
        <v>3</v>
      </c>
      <c r="Y2" s="46">
        <v>45</v>
      </c>
      <c r="Z2" s="46">
        <v>40</v>
      </c>
      <c r="AA2" s="46">
        <v>38</v>
      </c>
      <c r="AB2" s="33">
        <v>2</v>
      </c>
      <c r="AC2" s="9">
        <v>2</v>
      </c>
      <c r="AD2" s="50">
        <f t="shared" ref="AD2:AD4" si="1">IF(Y2="","",Y2*Z2*AA2/1000000)</f>
        <v>6.8000000000000005E-2</v>
      </c>
      <c r="AE2" s="36">
        <f t="shared" ref="AE2:AE4" si="2">IF(AC2="","",65/AD2*AC2)</f>
        <v>1912</v>
      </c>
      <c r="AF2" s="1">
        <v>3200</v>
      </c>
      <c r="AG2" s="37">
        <f t="shared" ref="AG2:AG4" si="3">IF(ISERROR(AF2/AE2),"",AF2/AE2)</f>
        <v>1.67</v>
      </c>
      <c r="AH2" s="1" t="s">
        <v>78</v>
      </c>
      <c r="AI2" s="38">
        <v>0.42799999999999999</v>
      </c>
      <c r="AJ2" s="37">
        <f t="shared" ref="AJ2:AJ4" si="4">IF(ISERROR(V2*AI2),"",V2*AI2)</f>
        <v>2.88</v>
      </c>
      <c r="AK2" s="37">
        <f t="shared" ref="AK2:AK4" si="5">IF(ISERROR(V2+AG2+AJ2),"",V2+AG2+AJ2)</f>
        <v>11.29</v>
      </c>
      <c r="AL2" s="38">
        <v>0.01</v>
      </c>
      <c r="AM2" s="37">
        <f t="shared" ref="AM2:AM4" si="6">IF(ISERROR(BF2*AL2),"",BF2*AL2)</f>
        <v>0.12</v>
      </c>
      <c r="AN2" s="38"/>
      <c r="AO2" s="37">
        <f t="shared" ref="AO2:AO4" si="7">IF(ISERROR(BF2*AN2),"",BF2*AN2)</f>
        <v>0</v>
      </c>
      <c r="AP2" s="38"/>
      <c r="AQ2" s="37">
        <f t="shared" ref="AQ2:AQ4" si="8">IF(ISERROR(BF2*AP2),"",BF2*AP2)</f>
        <v>0</v>
      </c>
      <c r="AR2" s="38"/>
      <c r="AS2" s="37">
        <f t="shared" ref="AS2:AS4" si="9">IF(ISERROR(BF2*AR2),"",BF2*AR2)</f>
        <v>0</v>
      </c>
      <c r="AT2" s="1"/>
      <c r="AU2" s="38"/>
      <c r="AV2" s="37">
        <f t="shared" ref="AV2:AV4" si="10">IF(ISERROR(BF2*AU2),"",BF2*AU2)</f>
        <v>0</v>
      </c>
      <c r="AW2" s="37"/>
      <c r="AX2" s="38"/>
      <c r="AY2" s="37">
        <f t="shared" ref="AY2:AY4" si="11">IF(ISERROR(BF2*AX2),"",BF2*AX2)</f>
        <v>0</v>
      </c>
      <c r="AZ2" s="37"/>
      <c r="BA2" s="38"/>
      <c r="BB2" s="37">
        <f t="shared" ref="BB2:BB4" si="12">IF(ISERROR(BF2*BA2),"",BF2*BA2)</f>
        <v>0</v>
      </c>
      <c r="BC2" s="37">
        <f t="shared" ref="BC2:BC4" si="13">IF(ISERROR(AM2+AO2+AQ2+AV2),"",AM2+AO2+AQ2+AV2)</f>
        <v>0.12</v>
      </c>
      <c r="BD2" s="37">
        <f t="shared" ref="BD2:BD4" si="14">IF(ISERROR(AK2+BC2),"",AK2+BC2)</f>
        <v>11.41</v>
      </c>
      <c r="BE2" s="39">
        <f t="shared" ref="BE2:BE4" si="15">IF(ISERROR((BF2-BD2)/BF2),"",(BF2-BD2)/BF2)</f>
        <v>7.9799999999999996E-2</v>
      </c>
      <c r="BF2" s="10">
        <v>12.4</v>
      </c>
      <c r="BG2" s="10">
        <v>29.99</v>
      </c>
      <c r="BH2" s="39">
        <f t="shared" ref="BH2:BH4" si="16">IF(ISERROR((BG2-BF2)/BG2),"",(BG2-BF2)/BG2)</f>
        <v>0.58650000000000002</v>
      </c>
      <c r="BI2" s="10">
        <v>12.4</v>
      </c>
      <c r="BJ2" s="9">
        <v>1000</v>
      </c>
      <c r="BK2" s="37">
        <f t="shared" ref="BK2:BK4" si="17">IF(ISERROR(BD2*BJ2),"",BD2*BJ2)</f>
        <v>11410</v>
      </c>
      <c r="BL2" s="37">
        <f t="shared" ref="BL2:BL4" si="18">IF(ISERROR(BF2*BJ2),"",BF2*BJ2)</f>
        <v>12400</v>
      </c>
    </row>
    <row r="3" spans="1:64" ht="120">
      <c r="A3" s="31">
        <v>2</v>
      </c>
      <c r="B3" s="1"/>
      <c r="C3" s="1"/>
      <c r="D3" s="1" t="s">
        <v>5</v>
      </c>
      <c r="E3" s="1"/>
      <c r="F3" s="1" t="s">
        <v>4</v>
      </c>
      <c r="G3" s="1"/>
      <c r="H3" s="1" t="s">
        <v>68</v>
      </c>
      <c r="I3" s="1" t="s">
        <v>69</v>
      </c>
      <c r="J3" s="1" t="s">
        <v>70</v>
      </c>
      <c r="K3" s="52" t="s">
        <v>71</v>
      </c>
      <c r="L3" s="1" t="s">
        <v>73</v>
      </c>
      <c r="M3" s="1" t="s">
        <v>79</v>
      </c>
      <c r="N3" s="55" t="s">
        <v>76</v>
      </c>
      <c r="O3" s="55" t="s">
        <v>76</v>
      </c>
      <c r="P3" s="57" t="s">
        <v>81</v>
      </c>
      <c r="Q3" s="56"/>
      <c r="R3" s="1" t="s">
        <v>62</v>
      </c>
      <c r="S3" s="32">
        <v>66.7</v>
      </c>
      <c r="T3" s="33">
        <v>8.1</v>
      </c>
      <c r="U3" s="34">
        <f t="shared" si="0"/>
        <v>8.23</v>
      </c>
      <c r="V3" s="35">
        <v>8.23</v>
      </c>
      <c r="W3" s="10"/>
      <c r="X3" s="1" t="s">
        <v>3</v>
      </c>
      <c r="Y3" s="46">
        <v>45</v>
      </c>
      <c r="Z3" s="46">
        <v>40</v>
      </c>
      <c r="AA3" s="46">
        <v>43</v>
      </c>
      <c r="AB3" s="33">
        <v>2</v>
      </c>
      <c r="AC3" s="9">
        <v>2</v>
      </c>
      <c r="AD3" s="50">
        <f t="shared" si="1"/>
        <v>7.6999999999999999E-2</v>
      </c>
      <c r="AE3" s="36">
        <f t="shared" si="2"/>
        <v>1688</v>
      </c>
      <c r="AF3" s="1">
        <v>3200</v>
      </c>
      <c r="AG3" s="37">
        <f t="shared" si="3"/>
        <v>1.9</v>
      </c>
      <c r="AH3" s="1" t="s">
        <v>78</v>
      </c>
      <c r="AI3" s="38">
        <v>0.42799999999999999</v>
      </c>
      <c r="AJ3" s="37">
        <f t="shared" si="4"/>
        <v>3.52</v>
      </c>
      <c r="AK3" s="37">
        <f t="shared" si="5"/>
        <v>13.65</v>
      </c>
      <c r="AL3" s="38">
        <v>0.01</v>
      </c>
      <c r="AM3" s="37">
        <f t="shared" si="6"/>
        <v>0.15</v>
      </c>
      <c r="AN3" s="38"/>
      <c r="AO3" s="37">
        <f t="shared" si="7"/>
        <v>0</v>
      </c>
      <c r="AP3" s="38"/>
      <c r="AQ3" s="37">
        <f t="shared" si="8"/>
        <v>0</v>
      </c>
      <c r="AR3" s="38"/>
      <c r="AS3" s="37">
        <f t="shared" si="9"/>
        <v>0</v>
      </c>
      <c r="AT3" s="1"/>
      <c r="AU3" s="38"/>
      <c r="AV3" s="37">
        <f t="shared" si="10"/>
        <v>0</v>
      </c>
      <c r="AW3" s="37"/>
      <c r="AX3" s="38"/>
      <c r="AY3" s="37">
        <f t="shared" si="11"/>
        <v>0</v>
      </c>
      <c r="AZ3" s="37"/>
      <c r="BA3" s="38"/>
      <c r="BB3" s="37">
        <f t="shared" si="12"/>
        <v>0</v>
      </c>
      <c r="BC3" s="37">
        <f t="shared" si="13"/>
        <v>0.15</v>
      </c>
      <c r="BD3" s="37">
        <f t="shared" si="14"/>
        <v>13.8</v>
      </c>
      <c r="BE3" s="39">
        <f t="shared" si="15"/>
        <v>9.4500000000000001E-2</v>
      </c>
      <c r="BF3" s="10">
        <v>15.24</v>
      </c>
      <c r="BG3" s="10">
        <v>34.99</v>
      </c>
      <c r="BH3" s="39">
        <f t="shared" si="16"/>
        <v>0.56440000000000001</v>
      </c>
      <c r="BI3" s="10">
        <v>15.24</v>
      </c>
      <c r="BJ3" s="9">
        <v>2780</v>
      </c>
      <c r="BK3" s="37">
        <f t="shared" si="17"/>
        <v>38364</v>
      </c>
      <c r="BL3" s="37">
        <f t="shared" si="18"/>
        <v>42367.199999999997</v>
      </c>
    </row>
    <row r="4" spans="1:64" ht="120">
      <c r="A4" s="31">
        <v>3</v>
      </c>
      <c r="B4" s="1"/>
      <c r="C4" s="1"/>
      <c r="D4" s="1" t="s">
        <v>5</v>
      </c>
      <c r="E4" s="1"/>
      <c r="F4" s="1" t="s">
        <v>4</v>
      </c>
      <c r="G4" s="1"/>
      <c r="H4" s="1" t="s">
        <v>68</v>
      </c>
      <c r="I4" s="1" t="s">
        <v>69</v>
      </c>
      <c r="J4" s="1" t="s">
        <v>70</v>
      </c>
      <c r="K4" s="52" t="s">
        <v>71</v>
      </c>
      <c r="L4" s="1" t="s">
        <v>74</v>
      </c>
      <c r="M4" s="1" t="s">
        <v>79</v>
      </c>
      <c r="N4" s="55" t="s">
        <v>77</v>
      </c>
      <c r="O4" s="55" t="s">
        <v>77</v>
      </c>
      <c r="P4" s="57" t="s">
        <v>82</v>
      </c>
      <c r="Q4" s="56"/>
      <c r="R4" s="1" t="s">
        <v>62</v>
      </c>
      <c r="S4" s="32">
        <v>74.3</v>
      </c>
      <c r="T4" s="33">
        <v>8.1</v>
      </c>
      <c r="U4" s="34">
        <f t="shared" si="0"/>
        <v>9.17</v>
      </c>
      <c r="V4" s="35">
        <v>9.17</v>
      </c>
      <c r="W4" s="10"/>
      <c r="X4" s="1" t="s">
        <v>3</v>
      </c>
      <c r="Y4" s="46">
        <v>45</v>
      </c>
      <c r="Z4" s="46">
        <v>40</v>
      </c>
      <c r="AA4" s="46">
        <v>48</v>
      </c>
      <c r="AB4" s="33">
        <v>2</v>
      </c>
      <c r="AC4" s="9">
        <v>2</v>
      </c>
      <c r="AD4" s="50">
        <f t="shared" si="1"/>
        <v>8.5999999999999993E-2</v>
      </c>
      <c r="AE4" s="36">
        <f t="shared" si="2"/>
        <v>1512</v>
      </c>
      <c r="AF4" s="1">
        <v>3200</v>
      </c>
      <c r="AG4" s="37">
        <f t="shared" si="3"/>
        <v>2.12</v>
      </c>
      <c r="AH4" s="1" t="s">
        <v>78</v>
      </c>
      <c r="AI4" s="38">
        <v>0.42799999999999999</v>
      </c>
      <c r="AJ4" s="37">
        <f t="shared" si="4"/>
        <v>3.92</v>
      </c>
      <c r="AK4" s="37">
        <f t="shared" si="5"/>
        <v>15.21</v>
      </c>
      <c r="AL4" s="38">
        <v>0.01</v>
      </c>
      <c r="AM4" s="37">
        <f t="shared" si="6"/>
        <v>0.17</v>
      </c>
      <c r="AN4" s="38"/>
      <c r="AO4" s="37">
        <f t="shared" si="7"/>
        <v>0</v>
      </c>
      <c r="AP4" s="38"/>
      <c r="AQ4" s="37">
        <f t="shared" si="8"/>
        <v>0</v>
      </c>
      <c r="AR4" s="38"/>
      <c r="AS4" s="37">
        <f t="shared" si="9"/>
        <v>0</v>
      </c>
      <c r="AT4" s="1"/>
      <c r="AU4" s="38"/>
      <c r="AV4" s="37">
        <f t="shared" si="10"/>
        <v>0</v>
      </c>
      <c r="AW4" s="37"/>
      <c r="AX4" s="38"/>
      <c r="AY4" s="37">
        <f t="shared" si="11"/>
        <v>0</v>
      </c>
      <c r="AZ4" s="37"/>
      <c r="BA4" s="38"/>
      <c r="BB4" s="37">
        <f t="shared" si="12"/>
        <v>0</v>
      </c>
      <c r="BC4" s="37">
        <f t="shared" si="13"/>
        <v>0.17</v>
      </c>
      <c r="BD4" s="37">
        <f t="shared" si="14"/>
        <v>15.38</v>
      </c>
      <c r="BE4" s="39">
        <f t="shared" si="15"/>
        <v>8.5599999999999996E-2</v>
      </c>
      <c r="BF4" s="10">
        <v>16.82</v>
      </c>
      <c r="BG4" s="10">
        <v>39.99</v>
      </c>
      <c r="BH4" s="39">
        <f t="shared" si="16"/>
        <v>0.57940000000000003</v>
      </c>
      <c r="BI4" s="10">
        <v>16.82</v>
      </c>
      <c r="BJ4" s="9">
        <v>2774</v>
      </c>
      <c r="BK4" s="37">
        <f t="shared" si="17"/>
        <v>42664.12</v>
      </c>
      <c r="BL4" s="37">
        <f t="shared" si="18"/>
        <v>46658.68</v>
      </c>
    </row>
    <row r="5" spans="1:64">
      <c r="AZ5" s="8"/>
      <c r="BC5" s="6"/>
      <c r="BD5" s="8"/>
      <c r="BE5" s="7"/>
    </row>
  </sheetData>
  <sheetProtection insertRows="0" deleteRows="0" sort="0"/>
  <protectedRanges>
    <protectedRange sqref="AX5:BA5 BC5:BE5 AR1:AS1 AW1 AZ1 BJ2:BJ4 BG2:BH4 P6:BB245 P5:AT5 A2:J245 L5:N245 L2:M4 Q2:BE4" name="Range1"/>
    <protectedRange sqref="K2:K250" name="Range1_1"/>
    <protectedRange sqref="BI2:BI245" name="Range1_2"/>
    <protectedRange sqref="O5:O245 P2:P4" name="Range1_2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8421AC4-1A6B-4E07-834C-8AF6D0E92497}">
          <x14:formula1>
            <xm:f>#REF!</xm:f>
          </x14:formula1>
          <xm:sqref>D2:D4</xm:sqref>
        </x14:dataValidation>
        <x14:dataValidation type="list" allowBlank="1" showInputMessage="1" showErrorMessage="1" xr:uid="{C485FEDA-ECD3-4962-A021-161D11B4C4E8}">
          <x14:formula1>
            <xm:f>#REF!</xm:f>
          </x14:formula1>
          <xm:sqref>X2:X4</xm:sqref>
        </x14:dataValidation>
        <x14:dataValidation type="list" allowBlank="1" showInputMessage="1" showErrorMessage="1" xr:uid="{F10C304B-6476-4A91-B62D-192B8AF01577}">
          <x14:formula1>
            <xm:f>#REF!</xm:f>
          </x14:formula1>
          <xm:sqref>R2:R4</xm:sqref>
        </x14:dataValidation>
        <x14:dataValidation type="list" allowBlank="1" showInputMessage="1" showErrorMessage="1" xr:uid="{72703F0A-A429-4A1E-8AE8-FB41B2E00FBF}">
          <x14:formula1>
            <xm:f>#REF!</xm:f>
          </x14:formula1>
          <xm:sqref>E2:E4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2025-09-11T00:46:27Z</dcterms:modified>
</cp:coreProperties>
</file>