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deCountry">[9]Dropdowns!$G$3:$G$51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rs">[10]Sheet1!$A$3:$C$1000</definedName>
    <definedName name="Cycle">[5]Lists!$E$6:$E$30</definedName>
    <definedName name="d">[11]Mapping!$AR$2:$AR$84</definedName>
    <definedName name="DCProcessCodes">#REF!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l">[10]Sheet1!$G$3:$H$518</definedName>
    <definedName name="den">[5]Lists!$L$6:$L$29</definedName>
    <definedName name="Description1_Range">[4]Mapping!$AQ$2:$AQ$72</definedName>
    <definedName name="Description2_Range">[4]Mapping!$AR$2:$AR$84</definedName>
    <definedName name="DesignStrat">[12]Info!$F$3:$F$5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[13]Costs!$J$11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reightTerms">[9]Dropdowns!$B$3:$B$139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[14]Mapping!$X$2:$X$5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'[15]X-LIST'!$G$2:$G$7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'[15]X-LIST'!$C$2:$C$7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ayTerms">[9]Dropdowns!$C$3:$C$4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[12]Info!$E$2:$E$49</definedName>
    <definedName name="po_type">'[1]other data'!$AU$2:$AU$11</definedName>
    <definedName name="PORT_IFF">[16]a!$A$10:$B$35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[17]Q1!$C$38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[14]Mapping!$AL$2:$AL$3</definedName>
    <definedName name="retailUS_O_YN_Range">[4]Mapping!$AT$2:$AT$3</definedName>
    <definedName name="RoutingDesc">#REF!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'[18]Page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53" i="1" l="1"/>
  <c r="AZ53" i="1"/>
  <c r="BB53" i="1" s="1"/>
  <c r="AR53" i="1"/>
  <c r="AP53" i="1"/>
  <c r="AN53" i="1"/>
  <c r="AK53" i="1"/>
  <c r="AI53" i="1"/>
  <c r="AF53" i="1"/>
  <c r="Y53" i="1"/>
  <c r="AA53" i="1" s="1"/>
  <c r="AC53" i="1" s="1"/>
  <c r="AG53" i="1" s="1"/>
  <c r="BE52" i="1"/>
  <c r="BB52" i="1"/>
  <c r="AZ52" i="1"/>
  <c r="AR52" i="1"/>
  <c r="AP52" i="1"/>
  <c r="AN52" i="1"/>
  <c r="AL52" i="1"/>
  <c r="AK52" i="1"/>
  <c r="AI52" i="1"/>
  <c r="AF52" i="1"/>
  <c r="Y52" i="1"/>
  <c r="AA52" i="1" s="1"/>
  <c r="AC52" i="1" s="1"/>
  <c r="BE51" i="1"/>
  <c r="AZ51" i="1"/>
  <c r="BB51" i="1" s="1"/>
  <c r="AR51" i="1"/>
  <c r="AP51" i="1"/>
  <c r="AN51" i="1"/>
  <c r="AL51" i="1"/>
  <c r="AK51" i="1"/>
  <c r="AI51" i="1"/>
  <c r="AF51" i="1"/>
  <c r="Y51" i="1"/>
  <c r="AA51" i="1" s="1"/>
  <c r="AC51" i="1" s="1"/>
  <c r="AG51" i="1" s="1"/>
  <c r="BE50" i="1"/>
  <c r="AZ50" i="1"/>
  <c r="BB50" i="1" s="1"/>
  <c r="AR50" i="1"/>
  <c r="AP50" i="1"/>
  <c r="AN50" i="1"/>
  <c r="AL50" i="1"/>
  <c r="AK50" i="1"/>
  <c r="AI50" i="1"/>
  <c r="AF50" i="1"/>
  <c r="AA50" i="1"/>
  <c r="AC50" i="1" s="1"/>
  <c r="AG50" i="1" s="1"/>
  <c r="Y50" i="1"/>
  <c r="BE49" i="1"/>
  <c r="AZ49" i="1"/>
  <c r="BB49" i="1" s="1"/>
  <c r="AR49" i="1"/>
  <c r="AP49" i="1"/>
  <c r="AN49" i="1"/>
  <c r="AK49" i="1"/>
  <c r="AI49" i="1"/>
  <c r="AF49" i="1"/>
  <c r="AA49" i="1"/>
  <c r="AC49" i="1" s="1"/>
  <c r="AG49" i="1" s="1"/>
  <c r="Y49" i="1"/>
  <c r="BE48" i="1"/>
  <c r="AZ48" i="1"/>
  <c r="BB48" i="1" s="1"/>
  <c r="AR48" i="1"/>
  <c r="AP48" i="1"/>
  <c r="AN48" i="1"/>
  <c r="AL48" i="1"/>
  <c r="AV48" i="1" s="1"/>
  <c r="AK48" i="1"/>
  <c r="AI48" i="1"/>
  <c r="AF48" i="1"/>
  <c r="AC48" i="1"/>
  <c r="AG48" i="1" s="1"/>
  <c r="AW48" i="1" s="1"/>
  <c r="AA48" i="1"/>
  <c r="Y48" i="1"/>
  <c r="BE47" i="1"/>
  <c r="BB47" i="1"/>
  <c r="AZ47" i="1"/>
  <c r="AR47" i="1"/>
  <c r="AP47" i="1"/>
  <c r="AN47" i="1"/>
  <c r="AL47" i="1"/>
  <c r="AK47" i="1"/>
  <c r="AI47" i="1"/>
  <c r="AF47" i="1"/>
  <c r="AA47" i="1"/>
  <c r="AC47" i="1" s="1"/>
  <c r="Y47" i="1"/>
  <c r="BE46" i="1"/>
  <c r="BB46" i="1"/>
  <c r="AZ46" i="1"/>
  <c r="AR46" i="1"/>
  <c r="AP46" i="1"/>
  <c r="AN46" i="1"/>
  <c r="AL46" i="1"/>
  <c r="AK46" i="1"/>
  <c r="AI46" i="1"/>
  <c r="AF46" i="1"/>
  <c r="Y46" i="1"/>
  <c r="AA46" i="1" s="1"/>
  <c r="AC46" i="1" s="1"/>
  <c r="AG46" i="1" s="1"/>
  <c r="BE45" i="1"/>
  <c r="BB45" i="1"/>
  <c r="AZ45" i="1"/>
  <c r="AR45" i="1"/>
  <c r="AP45" i="1"/>
  <c r="AN45" i="1"/>
  <c r="AL45" i="1"/>
  <c r="AK45" i="1"/>
  <c r="AI45" i="1"/>
  <c r="AV45" i="1" s="1"/>
  <c r="AF45" i="1"/>
  <c r="AA45" i="1"/>
  <c r="AC45" i="1" s="1"/>
  <c r="Y45" i="1"/>
  <c r="BE44" i="1"/>
  <c r="BB44" i="1"/>
  <c r="AZ44" i="1"/>
  <c r="AR44" i="1"/>
  <c r="AP44" i="1"/>
  <c r="AN44" i="1"/>
  <c r="AL44" i="1"/>
  <c r="AK44" i="1"/>
  <c r="AI44" i="1"/>
  <c r="AF44" i="1"/>
  <c r="Y44" i="1"/>
  <c r="AA44" i="1" s="1"/>
  <c r="AC44" i="1" s="1"/>
  <c r="AG44" i="1" s="1"/>
  <c r="BE43" i="1"/>
  <c r="BB43" i="1"/>
  <c r="AZ43" i="1"/>
  <c r="AR43" i="1"/>
  <c r="AP43" i="1"/>
  <c r="AN43" i="1"/>
  <c r="AL43" i="1"/>
  <c r="AK43" i="1"/>
  <c r="AI43" i="1"/>
  <c r="AF43" i="1"/>
  <c r="Y43" i="1"/>
  <c r="AA43" i="1" s="1"/>
  <c r="AC43" i="1" s="1"/>
  <c r="AG43" i="1" s="1"/>
  <c r="BE42" i="1"/>
  <c r="BB42" i="1"/>
  <c r="AZ42" i="1"/>
  <c r="AR42" i="1"/>
  <c r="AP42" i="1"/>
  <c r="AN42" i="1"/>
  <c r="AL42" i="1"/>
  <c r="AK42" i="1"/>
  <c r="AI42" i="1"/>
  <c r="AF42" i="1"/>
  <c r="AA42" i="1"/>
  <c r="AC42" i="1" s="1"/>
  <c r="AG42" i="1" s="1"/>
  <c r="Y42" i="1"/>
  <c r="BE41" i="1"/>
  <c r="AZ41" i="1"/>
  <c r="AL41" i="1" s="1"/>
  <c r="AR41" i="1"/>
  <c r="AP41" i="1"/>
  <c r="AN41" i="1"/>
  <c r="AK41" i="1"/>
  <c r="AI41" i="1"/>
  <c r="AF41" i="1"/>
  <c r="AA41" i="1"/>
  <c r="AC41" i="1" s="1"/>
  <c r="AG41" i="1" s="1"/>
  <c r="Y41" i="1"/>
  <c r="BE40" i="1"/>
  <c r="AZ40" i="1"/>
  <c r="BB40" i="1" s="1"/>
  <c r="AR40" i="1"/>
  <c r="AP40" i="1"/>
  <c r="AN40" i="1"/>
  <c r="AL40" i="1"/>
  <c r="AV40" i="1" s="1"/>
  <c r="AK40" i="1"/>
  <c r="AI40" i="1"/>
  <c r="AF40" i="1"/>
  <c r="AC40" i="1"/>
  <c r="AG40" i="1" s="1"/>
  <c r="AW40" i="1" s="1"/>
  <c r="AA40" i="1"/>
  <c r="Y40" i="1"/>
  <c r="BE39" i="1"/>
  <c r="BB39" i="1"/>
  <c r="AZ39" i="1"/>
  <c r="AR39" i="1"/>
  <c r="AP39" i="1"/>
  <c r="AN39" i="1"/>
  <c r="AL39" i="1"/>
  <c r="AK39" i="1"/>
  <c r="AI39" i="1"/>
  <c r="AF39" i="1"/>
  <c r="AA39" i="1"/>
  <c r="AC39" i="1" s="1"/>
  <c r="Y39" i="1"/>
  <c r="BE38" i="1"/>
  <c r="BB38" i="1"/>
  <c r="AZ38" i="1"/>
  <c r="AR38" i="1"/>
  <c r="AP38" i="1"/>
  <c r="AN38" i="1"/>
  <c r="AL38" i="1"/>
  <c r="AK38" i="1"/>
  <c r="AI38" i="1"/>
  <c r="AF38" i="1"/>
  <c r="AC38" i="1"/>
  <c r="AA38" i="1"/>
  <c r="Y38" i="1"/>
  <c r="BE37" i="1"/>
  <c r="BB37" i="1"/>
  <c r="AZ37" i="1"/>
  <c r="AR37" i="1"/>
  <c r="AP37" i="1"/>
  <c r="AN37" i="1"/>
  <c r="AL37" i="1"/>
  <c r="AK37" i="1"/>
  <c r="AI37" i="1"/>
  <c r="AV37" i="1" s="1"/>
  <c r="AF37" i="1"/>
  <c r="AA37" i="1"/>
  <c r="AC37" i="1" s="1"/>
  <c r="Y37" i="1"/>
  <c r="BE36" i="1"/>
  <c r="BB36" i="1"/>
  <c r="AZ36" i="1"/>
  <c r="AR36" i="1"/>
  <c r="AP36" i="1"/>
  <c r="AN36" i="1"/>
  <c r="AL36" i="1"/>
  <c r="AK36" i="1"/>
  <c r="AI36" i="1"/>
  <c r="AF36" i="1"/>
  <c r="Y36" i="1"/>
  <c r="AA36" i="1" s="1"/>
  <c r="AC36" i="1" s="1"/>
  <c r="AG36" i="1" s="1"/>
  <c r="BE35" i="1"/>
  <c r="BB35" i="1"/>
  <c r="AZ35" i="1"/>
  <c r="AR35" i="1"/>
  <c r="AP35" i="1"/>
  <c r="AN35" i="1"/>
  <c r="AL35" i="1"/>
  <c r="AK35" i="1"/>
  <c r="AI35" i="1"/>
  <c r="AF35" i="1"/>
  <c r="Y35" i="1"/>
  <c r="AA35" i="1" s="1"/>
  <c r="AC35" i="1" s="1"/>
  <c r="AG35" i="1" s="1"/>
  <c r="BE34" i="1"/>
  <c r="BB34" i="1"/>
  <c r="AZ34" i="1"/>
  <c r="AR34" i="1"/>
  <c r="AP34" i="1"/>
  <c r="AN34" i="1"/>
  <c r="AL34" i="1"/>
  <c r="AK34" i="1"/>
  <c r="AI34" i="1"/>
  <c r="AF34" i="1"/>
  <c r="AA34" i="1"/>
  <c r="AC34" i="1" s="1"/>
  <c r="AG34" i="1" s="1"/>
  <c r="Y34" i="1"/>
  <c r="BE33" i="1"/>
  <c r="AZ33" i="1"/>
  <c r="BB33" i="1" s="1"/>
  <c r="AR33" i="1"/>
  <c r="AP33" i="1"/>
  <c r="AN33" i="1"/>
  <c r="AL33" i="1"/>
  <c r="AK33" i="1"/>
  <c r="AI33" i="1"/>
  <c r="AF33" i="1"/>
  <c r="AA33" i="1"/>
  <c r="AC33" i="1" s="1"/>
  <c r="AG33" i="1" s="1"/>
  <c r="Y33" i="1"/>
  <c r="BE32" i="1"/>
  <c r="AZ32" i="1"/>
  <c r="BB32" i="1" s="1"/>
  <c r="AR32" i="1"/>
  <c r="AP32" i="1"/>
  <c r="AN32" i="1"/>
  <c r="AL32" i="1"/>
  <c r="AV32" i="1" s="1"/>
  <c r="AK32" i="1"/>
  <c r="AI32" i="1"/>
  <c r="AF32" i="1"/>
  <c r="AC32" i="1"/>
  <c r="AG32" i="1" s="1"/>
  <c r="AW32" i="1" s="1"/>
  <c r="AA32" i="1"/>
  <c r="Y32" i="1"/>
  <c r="BE31" i="1"/>
  <c r="BB31" i="1"/>
  <c r="AZ31" i="1"/>
  <c r="AR31" i="1"/>
  <c r="AP31" i="1"/>
  <c r="AN31" i="1"/>
  <c r="AL31" i="1"/>
  <c r="AK31" i="1"/>
  <c r="AI31" i="1"/>
  <c r="AF31" i="1"/>
  <c r="AA31" i="1"/>
  <c r="AC31" i="1" s="1"/>
  <c r="Y31" i="1"/>
  <c r="BE30" i="1"/>
  <c r="BB30" i="1"/>
  <c r="AZ30" i="1"/>
  <c r="AR30" i="1"/>
  <c r="AP30" i="1"/>
  <c r="AN30" i="1"/>
  <c r="AL30" i="1"/>
  <c r="AK30" i="1"/>
  <c r="AI30" i="1"/>
  <c r="AF30" i="1"/>
  <c r="AC30" i="1"/>
  <c r="AA30" i="1"/>
  <c r="Y30" i="1"/>
  <c r="BE29" i="1"/>
  <c r="BB29" i="1"/>
  <c r="AZ29" i="1"/>
  <c r="AR29" i="1"/>
  <c r="AP29" i="1"/>
  <c r="AN29" i="1"/>
  <c r="AL29" i="1"/>
  <c r="AK29" i="1"/>
  <c r="AI29" i="1"/>
  <c r="AV29" i="1" s="1"/>
  <c r="AF29" i="1"/>
  <c r="AA29" i="1"/>
  <c r="AC29" i="1" s="1"/>
  <c r="Y29" i="1"/>
  <c r="BE28" i="1"/>
  <c r="BB28" i="1"/>
  <c r="AZ28" i="1"/>
  <c r="AR28" i="1"/>
  <c r="AP28" i="1"/>
  <c r="AN28" i="1"/>
  <c r="AL28" i="1"/>
  <c r="AK28" i="1"/>
  <c r="AI28" i="1"/>
  <c r="AF28" i="1"/>
  <c r="Y28" i="1"/>
  <c r="AA28" i="1" s="1"/>
  <c r="AC28" i="1" s="1"/>
  <c r="AG28" i="1" s="1"/>
  <c r="BE27" i="1"/>
  <c r="BB27" i="1"/>
  <c r="AZ27" i="1"/>
  <c r="AR27" i="1"/>
  <c r="AP27" i="1"/>
  <c r="AN27" i="1"/>
  <c r="AL27" i="1"/>
  <c r="AK27" i="1"/>
  <c r="AI27" i="1"/>
  <c r="AF27" i="1"/>
  <c r="Y27" i="1"/>
  <c r="AA27" i="1" s="1"/>
  <c r="AC27" i="1" s="1"/>
  <c r="AG27" i="1" s="1"/>
  <c r="BE26" i="1"/>
  <c r="BB26" i="1"/>
  <c r="AZ26" i="1"/>
  <c r="AR26" i="1"/>
  <c r="AP26" i="1"/>
  <c r="AN26" i="1"/>
  <c r="AL26" i="1"/>
  <c r="AK26" i="1"/>
  <c r="AI26" i="1"/>
  <c r="AF26" i="1"/>
  <c r="AA26" i="1"/>
  <c r="AC26" i="1" s="1"/>
  <c r="AG26" i="1" s="1"/>
  <c r="Y26" i="1"/>
  <c r="BE25" i="1"/>
  <c r="AZ25" i="1"/>
  <c r="AL25" i="1" s="1"/>
  <c r="AR25" i="1"/>
  <c r="AP25" i="1"/>
  <c r="AN25" i="1"/>
  <c r="AK25" i="1"/>
  <c r="AI25" i="1"/>
  <c r="AF25" i="1"/>
  <c r="AA25" i="1"/>
  <c r="AC25" i="1" s="1"/>
  <c r="AG25" i="1" s="1"/>
  <c r="Y25" i="1"/>
  <c r="BE24" i="1"/>
  <c r="AZ24" i="1"/>
  <c r="AL24" i="1" s="1"/>
  <c r="AR24" i="1"/>
  <c r="AP24" i="1"/>
  <c r="AN24" i="1"/>
  <c r="AK24" i="1"/>
  <c r="AI24" i="1"/>
  <c r="AF24" i="1"/>
  <c r="Y24" i="1"/>
  <c r="AA24" i="1" s="1"/>
  <c r="AC24" i="1" s="1"/>
  <c r="BE23" i="1"/>
  <c r="AZ23" i="1"/>
  <c r="BB23" i="1" s="1"/>
  <c r="AR23" i="1"/>
  <c r="AP23" i="1"/>
  <c r="AN23" i="1"/>
  <c r="AL23" i="1"/>
  <c r="AK23" i="1"/>
  <c r="AI23" i="1"/>
  <c r="AF23" i="1"/>
  <c r="Y23" i="1"/>
  <c r="AA23" i="1" s="1"/>
  <c r="AC23" i="1" s="1"/>
  <c r="AG23" i="1" s="1"/>
  <c r="BE22" i="1"/>
  <c r="AZ22" i="1"/>
  <c r="BB22" i="1" s="1"/>
  <c r="AR22" i="1"/>
  <c r="AP22" i="1"/>
  <c r="AN22" i="1"/>
  <c r="AL22" i="1"/>
  <c r="AK22" i="1"/>
  <c r="AI22" i="1"/>
  <c r="AF22" i="1"/>
  <c r="Y22" i="1"/>
  <c r="AA22" i="1" s="1"/>
  <c r="AC22" i="1" s="1"/>
  <c r="AG22" i="1" s="1"/>
  <c r="BE21" i="1"/>
  <c r="BB21" i="1"/>
  <c r="AZ21" i="1"/>
  <c r="AR21" i="1"/>
  <c r="AP21" i="1"/>
  <c r="AN21" i="1"/>
  <c r="AL21" i="1"/>
  <c r="AK21" i="1"/>
  <c r="AI21" i="1"/>
  <c r="AF21" i="1"/>
  <c r="Y21" i="1"/>
  <c r="AA21" i="1" s="1"/>
  <c r="AC21" i="1" s="1"/>
  <c r="AG21" i="1" s="1"/>
  <c r="BE20" i="1"/>
  <c r="AZ20" i="1"/>
  <c r="AL20" i="1" s="1"/>
  <c r="AR20" i="1"/>
  <c r="AP20" i="1"/>
  <c r="AN20" i="1"/>
  <c r="AK20" i="1"/>
  <c r="AI20" i="1"/>
  <c r="AF20" i="1"/>
  <c r="AC20" i="1"/>
  <c r="AA20" i="1"/>
  <c r="Y20" i="1"/>
  <c r="BE19" i="1"/>
  <c r="BB19" i="1"/>
  <c r="AZ19" i="1"/>
  <c r="AR19" i="1"/>
  <c r="AP19" i="1"/>
  <c r="AN19" i="1"/>
  <c r="AL19" i="1"/>
  <c r="AK19" i="1"/>
  <c r="AI19" i="1"/>
  <c r="AF19" i="1"/>
  <c r="Y19" i="1"/>
  <c r="AA19" i="1" s="1"/>
  <c r="AC19" i="1" s="1"/>
  <c r="BE18" i="1"/>
  <c r="AZ18" i="1"/>
  <c r="BB18" i="1" s="1"/>
  <c r="AR18" i="1"/>
  <c r="AP18" i="1"/>
  <c r="AN18" i="1"/>
  <c r="AL18" i="1"/>
  <c r="AK18" i="1"/>
  <c r="AV18" i="1" s="1"/>
  <c r="AI18" i="1"/>
  <c r="AF18" i="1"/>
  <c r="AA18" i="1"/>
  <c r="AC18" i="1" s="1"/>
  <c r="AG18" i="1" s="1"/>
  <c r="Y18" i="1"/>
  <c r="BE17" i="1"/>
  <c r="AZ17" i="1"/>
  <c r="BB17" i="1" s="1"/>
  <c r="AR17" i="1"/>
  <c r="AP17" i="1"/>
  <c r="AN17" i="1"/>
  <c r="AK17" i="1"/>
  <c r="AI17" i="1"/>
  <c r="AF17" i="1"/>
  <c r="AA17" i="1"/>
  <c r="AC17" i="1" s="1"/>
  <c r="AG17" i="1" s="1"/>
  <c r="Y17" i="1"/>
  <c r="BE16" i="1"/>
  <c r="AZ16" i="1"/>
  <c r="AL16" i="1" s="1"/>
  <c r="AR16" i="1"/>
  <c r="AP16" i="1"/>
  <c r="AN16" i="1"/>
  <c r="AK16" i="1"/>
  <c r="AV16" i="1" s="1"/>
  <c r="AI16" i="1"/>
  <c r="AF16" i="1"/>
  <c r="AA16" i="1"/>
  <c r="AC16" i="1" s="1"/>
  <c r="Y16" i="1"/>
  <c r="BE15" i="1"/>
  <c r="AZ15" i="1"/>
  <c r="AL15" i="1" s="1"/>
  <c r="AR15" i="1"/>
  <c r="AP15" i="1"/>
  <c r="AN15" i="1"/>
  <c r="AK15" i="1"/>
  <c r="AI15" i="1"/>
  <c r="AF15" i="1"/>
  <c r="Y15" i="1"/>
  <c r="AA15" i="1" s="1"/>
  <c r="AC15" i="1" s="1"/>
  <c r="AG15" i="1" s="1"/>
  <c r="BE14" i="1"/>
  <c r="AZ14" i="1"/>
  <c r="BB14" i="1" s="1"/>
  <c r="AR14" i="1"/>
  <c r="AP14" i="1"/>
  <c r="AN14" i="1"/>
  <c r="AL14" i="1"/>
  <c r="AK14" i="1"/>
  <c r="AI14" i="1"/>
  <c r="AF14" i="1"/>
  <c r="Y14" i="1"/>
  <c r="AA14" i="1" s="1"/>
  <c r="AC14" i="1" s="1"/>
  <c r="AG14" i="1" s="1"/>
  <c r="BE13" i="1"/>
  <c r="BB13" i="1"/>
  <c r="AZ13" i="1"/>
  <c r="AR13" i="1"/>
  <c r="AP13" i="1"/>
  <c r="AN13" i="1"/>
  <c r="AL13" i="1"/>
  <c r="AK13" i="1"/>
  <c r="AI13" i="1"/>
  <c r="AF13" i="1"/>
  <c r="Y13" i="1"/>
  <c r="AA13" i="1" s="1"/>
  <c r="AC13" i="1" s="1"/>
  <c r="AG13" i="1" s="1"/>
  <c r="BE12" i="1"/>
  <c r="BB12" i="1"/>
  <c r="AZ12" i="1"/>
  <c r="AR12" i="1"/>
  <c r="AP12" i="1"/>
  <c r="AN12" i="1"/>
  <c r="AL12" i="1"/>
  <c r="AK12" i="1"/>
  <c r="AI12" i="1"/>
  <c r="AF12" i="1"/>
  <c r="Y12" i="1"/>
  <c r="AA12" i="1" s="1"/>
  <c r="AC12" i="1" s="1"/>
  <c r="AG12" i="1" s="1"/>
  <c r="BE11" i="1"/>
  <c r="AZ11" i="1"/>
  <c r="BB11" i="1" s="1"/>
  <c r="AR11" i="1"/>
  <c r="AP11" i="1"/>
  <c r="AN11" i="1"/>
  <c r="AL11" i="1"/>
  <c r="AK11" i="1"/>
  <c r="AI11" i="1"/>
  <c r="AF11" i="1"/>
  <c r="Y11" i="1"/>
  <c r="AA11" i="1" s="1"/>
  <c r="AC11" i="1" s="1"/>
  <c r="AG11" i="1" s="1"/>
  <c r="BE10" i="1"/>
  <c r="AZ10" i="1"/>
  <c r="BB10" i="1" s="1"/>
  <c r="AR10" i="1"/>
  <c r="AP10" i="1"/>
  <c r="AN10" i="1"/>
  <c r="AK10" i="1"/>
  <c r="AI10" i="1"/>
  <c r="AF10" i="1"/>
  <c r="AA10" i="1"/>
  <c r="AC10" i="1" s="1"/>
  <c r="AG10" i="1" s="1"/>
  <c r="Y10" i="1"/>
  <c r="BE9" i="1"/>
  <c r="AZ9" i="1"/>
  <c r="AL9" i="1" s="1"/>
  <c r="AV9" i="1" s="1"/>
  <c r="AR9" i="1"/>
  <c r="AP9" i="1"/>
  <c r="AN9" i="1"/>
  <c r="AK9" i="1"/>
  <c r="AI9" i="1"/>
  <c r="AF9" i="1"/>
  <c r="Y9" i="1"/>
  <c r="AA9" i="1" s="1"/>
  <c r="AC9" i="1" s="1"/>
  <c r="AG9" i="1" s="1"/>
  <c r="BE8" i="1"/>
  <c r="AZ8" i="1"/>
  <c r="BB8" i="1" s="1"/>
  <c r="AR8" i="1"/>
  <c r="AP8" i="1"/>
  <c r="AN8" i="1"/>
  <c r="AK8" i="1"/>
  <c r="AI8" i="1"/>
  <c r="AF8" i="1"/>
  <c r="AA8" i="1"/>
  <c r="AC8" i="1" s="1"/>
  <c r="Y8" i="1"/>
  <c r="BE7" i="1"/>
  <c r="BB7" i="1"/>
  <c r="AZ7" i="1"/>
  <c r="AR7" i="1"/>
  <c r="AP7" i="1"/>
  <c r="AN7" i="1"/>
  <c r="AL7" i="1"/>
  <c r="AK7" i="1"/>
  <c r="AI7" i="1"/>
  <c r="AF7" i="1"/>
  <c r="Y7" i="1"/>
  <c r="AA7" i="1" s="1"/>
  <c r="AC7" i="1" s="1"/>
  <c r="BE6" i="1"/>
  <c r="AZ6" i="1"/>
  <c r="BB6" i="1" s="1"/>
  <c r="AR6" i="1"/>
  <c r="AP6" i="1"/>
  <c r="AN6" i="1"/>
  <c r="AK6" i="1"/>
  <c r="AI6" i="1"/>
  <c r="AF6" i="1"/>
  <c r="Y6" i="1"/>
  <c r="AA6" i="1" s="1"/>
  <c r="AC6" i="1" s="1"/>
  <c r="AG6" i="1" s="1"/>
  <c r="BE5" i="1"/>
  <c r="BB5" i="1"/>
  <c r="AZ5" i="1"/>
  <c r="AR5" i="1"/>
  <c r="AP5" i="1"/>
  <c r="AN5" i="1"/>
  <c r="AL5" i="1"/>
  <c r="AK5" i="1"/>
  <c r="AI5" i="1"/>
  <c r="AF5" i="1"/>
  <c r="Y5" i="1"/>
  <c r="AA5" i="1" s="1"/>
  <c r="AC5" i="1" s="1"/>
  <c r="BE4" i="1"/>
  <c r="AZ4" i="1"/>
  <c r="BB4" i="1" s="1"/>
  <c r="AR4" i="1"/>
  <c r="AP4" i="1"/>
  <c r="AN4" i="1"/>
  <c r="AK4" i="1"/>
  <c r="AI4" i="1"/>
  <c r="AF4" i="1"/>
  <c r="Y4" i="1"/>
  <c r="AA4" i="1" s="1"/>
  <c r="AC4" i="1" s="1"/>
  <c r="AG4" i="1" s="1"/>
  <c r="BE3" i="1"/>
  <c r="AZ3" i="1"/>
  <c r="BB3" i="1" s="1"/>
  <c r="AR3" i="1"/>
  <c r="AP3" i="1"/>
  <c r="AN3" i="1"/>
  <c r="AK3" i="1"/>
  <c r="AI3" i="1"/>
  <c r="AF3" i="1"/>
  <c r="AC3" i="1"/>
  <c r="AA3" i="1"/>
  <c r="Y3" i="1"/>
  <c r="BE2" i="1"/>
  <c r="AZ2" i="1"/>
  <c r="BB2" i="1" s="1"/>
  <c r="AR2" i="1"/>
  <c r="AP2" i="1"/>
  <c r="AN2" i="1"/>
  <c r="AL2" i="1"/>
  <c r="AK2" i="1"/>
  <c r="AI2" i="1"/>
  <c r="AF2" i="1"/>
  <c r="Y2" i="1"/>
  <c r="AA2" i="1" s="1"/>
  <c r="AC2" i="1" s="1"/>
  <c r="AW36" i="1" l="1"/>
  <c r="AX36" i="1" s="1"/>
  <c r="AL4" i="1"/>
  <c r="AL17" i="1"/>
  <c r="AV17" i="1" s="1"/>
  <c r="AW17" i="1" s="1"/>
  <c r="AL49" i="1"/>
  <c r="AV2" i="1"/>
  <c r="AV5" i="1"/>
  <c r="BB9" i="1"/>
  <c r="AW11" i="1"/>
  <c r="AV11" i="1"/>
  <c r="AW13" i="1"/>
  <c r="AX13" i="1" s="1"/>
  <c r="AV13" i="1"/>
  <c r="BB15" i="1"/>
  <c r="BB16" i="1"/>
  <c r="AV24" i="1"/>
  <c r="BB25" i="1"/>
  <c r="AV26" i="1"/>
  <c r="AV31" i="1"/>
  <c r="AV34" i="1"/>
  <c r="AW34" i="1" s="1"/>
  <c r="AV39" i="1"/>
  <c r="BB41" i="1"/>
  <c r="AV42" i="1"/>
  <c r="AW42" i="1" s="1"/>
  <c r="AV47" i="1"/>
  <c r="AV50" i="1"/>
  <c r="AW50" i="1" s="1"/>
  <c r="AW9" i="1"/>
  <c r="AW33" i="1"/>
  <c r="AW49" i="1"/>
  <c r="BD49" i="1" s="1"/>
  <c r="AV4" i="1"/>
  <c r="AG5" i="1"/>
  <c r="AV12" i="1"/>
  <c r="AV14" i="1"/>
  <c r="AW14" i="1" s="1"/>
  <c r="AV15" i="1"/>
  <c r="AV22" i="1"/>
  <c r="AV28" i="1"/>
  <c r="AG29" i="1"/>
  <c r="AW29" i="1" s="1"/>
  <c r="BD29" i="1" s="1"/>
  <c r="AV33" i="1"/>
  <c r="AV36" i="1"/>
  <c r="AG37" i="1"/>
  <c r="AV41" i="1"/>
  <c r="AW41" i="1" s="1"/>
  <c r="AV44" i="1"/>
  <c r="AW44" i="1" s="1"/>
  <c r="AG45" i="1"/>
  <c r="AV49" i="1"/>
  <c r="AW4" i="1"/>
  <c r="BD4" i="1" s="1"/>
  <c r="AW15" i="1"/>
  <c r="AG2" i="1"/>
  <c r="AG3" i="1"/>
  <c r="AG7" i="1"/>
  <c r="AW7" i="1" s="1"/>
  <c r="AX7" i="1" s="1"/>
  <c r="AV7" i="1"/>
  <c r="AG8" i="1"/>
  <c r="AG19" i="1"/>
  <c r="AV20" i="1"/>
  <c r="AV27" i="1"/>
  <c r="AV30" i="1"/>
  <c r="AG31" i="1"/>
  <c r="AW31" i="1" s="1"/>
  <c r="AV35" i="1"/>
  <c r="AW35" i="1" s="1"/>
  <c r="AG38" i="1"/>
  <c r="AV38" i="1"/>
  <c r="AG39" i="1"/>
  <c r="AW39" i="1" s="1"/>
  <c r="AV43" i="1"/>
  <c r="AW43" i="1" s="1"/>
  <c r="AV46" i="1"/>
  <c r="AW46" i="1" s="1"/>
  <c r="AG47" i="1"/>
  <c r="AV51" i="1"/>
  <c r="AG52" i="1"/>
  <c r="AW52" i="1" s="1"/>
  <c r="BD52" i="1" s="1"/>
  <c r="AV52" i="1"/>
  <c r="AX9" i="1"/>
  <c r="BD9" i="1"/>
  <c r="AX15" i="1"/>
  <c r="BD15" i="1"/>
  <c r="AX11" i="1"/>
  <c r="BD11" i="1"/>
  <c r="AW5" i="1"/>
  <c r="AW2" i="1"/>
  <c r="AW12" i="1"/>
  <c r="AW18" i="1"/>
  <c r="AV19" i="1"/>
  <c r="AW19" i="1" s="1"/>
  <c r="BB20" i="1"/>
  <c r="AW22" i="1"/>
  <c r="AV23" i="1"/>
  <c r="AW23" i="1" s="1"/>
  <c r="BB24" i="1"/>
  <c r="AW26" i="1"/>
  <c r="AX32" i="1"/>
  <c r="BD32" i="1"/>
  <c r="AX33" i="1"/>
  <c r="BD33" i="1"/>
  <c r="AX40" i="1"/>
  <c r="BD40" i="1"/>
  <c r="AX48" i="1"/>
  <c r="BD48" i="1"/>
  <c r="AX49" i="1"/>
  <c r="AL3" i="1"/>
  <c r="AV3" i="1" s="1"/>
  <c r="AW3" i="1" s="1"/>
  <c r="AW27" i="1"/>
  <c r="AW51" i="1"/>
  <c r="AL6" i="1"/>
  <c r="AV6" i="1" s="1"/>
  <c r="AW6" i="1" s="1"/>
  <c r="AL8" i="1"/>
  <c r="AV8" i="1" s="1"/>
  <c r="AW8" i="1" s="1"/>
  <c r="AL10" i="1"/>
  <c r="AV10" i="1" s="1"/>
  <c r="AW10" i="1" s="1"/>
  <c r="AG16" i="1"/>
  <c r="AW16" i="1" s="1"/>
  <c r="AG20" i="1"/>
  <c r="AV21" i="1"/>
  <c r="AW21" i="1" s="1"/>
  <c r="AG24" i="1"/>
  <c r="AW24" i="1" s="1"/>
  <c r="AV25" i="1"/>
  <c r="AW25" i="1" s="1"/>
  <c r="AG30" i="1"/>
  <c r="AW30" i="1" s="1"/>
  <c r="BD36" i="1"/>
  <c r="AW37" i="1"/>
  <c r="AW45" i="1"/>
  <c r="AW28" i="1"/>
  <c r="AX31" i="1"/>
  <c r="BD31" i="1"/>
  <c r="AX39" i="1"/>
  <c r="BD39" i="1"/>
  <c r="AX52" i="1"/>
  <c r="AL53" i="1"/>
  <c r="AV53" i="1" s="1"/>
  <c r="AW53" i="1" s="1"/>
  <c r="BD46" i="1" l="1"/>
  <c r="AX46" i="1"/>
  <c r="AX44" i="1"/>
  <c r="BD44" i="1"/>
  <c r="AX50" i="1"/>
  <c r="BD50" i="1"/>
  <c r="BD41" i="1"/>
  <c r="AX41" i="1"/>
  <c r="BD34" i="1"/>
  <c r="AX34" i="1"/>
  <c r="AX42" i="1"/>
  <c r="BD42" i="1"/>
  <c r="BD7" i="1"/>
  <c r="BD13" i="1"/>
  <c r="AX4" i="1"/>
  <c r="AW20" i="1"/>
  <c r="BD20" i="1" s="1"/>
  <c r="AW47" i="1"/>
  <c r="AX29" i="1"/>
  <c r="AW38" i="1"/>
  <c r="AX25" i="1"/>
  <c r="BD25" i="1"/>
  <c r="AX17" i="1"/>
  <c r="BD17" i="1"/>
  <c r="BD6" i="1"/>
  <c r="AX6" i="1"/>
  <c r="AX21" i="1"/>
  <c r="BD21" i="1"/>
  <c r="BD10" i="1"/>
  <c r="AX10" i="1"/>
  <c r="AX19" i="1"/>
  <c r="BD19" i="1"/>
  <c r="AX53" i="1"/>
  <c r="BD53" i="1"/>
  <c r="BD8" i="1"/>
  <c r="AX8" i="1"/>
  <c r="AX3" i="1"/>
  <c r="BD3" i="1"/>
  <c r="AX23" i="1"/>
  <c r="BD23" i="1"/>
  <c r="AX51" i="1"/>
  <c r="BD51" i="1"/>
  <c r="AX26" i="1"/>
  <c r="BD26" i="1"/>
  <c r="BD12" i="1"/>
  <c r="AX12" i="1"/>
  <c r="AX30" i="1"/>
  <c r="BD30" i="1"/>
  <c r="AX20" i="1"/>
  <c r="BD27" i="1"/>
  <c r="AX27" i="1"/>
  <c r="AX28" i="1"/>
  <c r="BD28" i="1"/>
  <c r="AX37" i="1"/>
  <c r="BD37" i="1"/>
  <c r="AX35" i="1"/>
  <c r="BD35" i="1"/>
  <c r="AX18" i="1"/>
  <c r="BD18" i="1"/>
  <c r="BD2" i="1"/>
  <c r="AX2" i="1"/>
  <c r="AX5" i="1"/>
  <c r="BD5" i="1"/>
  <c r="AX45" i="1"/>
  <c r="BD45" i="1"/>
  <c r="AX24" i="1"/>
  <c r="BD24" i="1"/>
  <c r="AX16" i="1"/>
  <c r="BD16" i="1"/>
  <c r="AX43" i="1"/>
  <c r="BD43" i="1"/>
  <c r="AX22" i="1"/>
  <c r="BD22" i="1"/>
  <c r="AX14" i="1"/>
  <c r="BD14" i="1"/>
  <c r="BD38" i="1" l="1"/>
  <c r="AX38" i="1"/>
  <c r="AX47" i="1"/>
  <c r="BD4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Y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<sst xmlns="http://schemas.openxmlformats.org/spreadsheetml/2006/main" count="785" uniqueCount="193">
  <si>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</si>
  <si>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</si>
  <si>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</si>
  <si>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</si>
  <si>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</si>
  <si>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</si>
  <si>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</si>
  <si>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</si>
  <si>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</si>
  <si>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</si>
  <si>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</si>
  <si>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</si>
  <si>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</si>
  <si>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</si>
  <si>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</si>
  <si>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</si>
  <si>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</si>
  <si>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</si>
  <si>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</si>
  <si>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</si>
  <si>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</si>
  <si>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</si>
  <si>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</si>
  <si>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</si>
  <si>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</si>
  <si>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</si>
  <si>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</si>
  <si>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</si>
  <si>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</si>
  <si>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</si>
  <si>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</si>
  <si>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</si>
  <si>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</si>
  <si>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</si>
  <si>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</si>
  <si>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</si>
  <si>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</si>
  <si>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</si>
  <si>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</si>
  <si>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</si>
  <si>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</si>
  <si>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</si>
  <si>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</si>
  <si>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</si>
  <si>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</si>
  <si>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</si>
  <si>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</si>
  <si>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</si>
  <si>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</si>
  <si>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</si>
  <si>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</si>
  <si>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</si>
  <si>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</si>
  <si>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</si>
  <si>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</si>
  <si>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</si>
  <si>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</si>
  <si>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 xml:space="preserve">Intelligent Design </t>
  </si>
  <si>
    <t>SHEET/SHEET SET</t>
  </si>
  <si>
    <t>Cozy Soft|Cozy Soft|Cozy Soft</t>
    <phoneticPr fontId="8" type="noConversion"/>
  </si>
  <si>
    <t>100% Cotton 135gsm Cozy Soft Cotton Flannel Printed Sheet Set</t>
    <phoneticPr fontId="8" type="noConversion"/>
  </si>
  <si>
    <t>Cozy Soft Flannel SS</t>
    <phoneticPr fontId="8" type="noConversion"/>
  </si>
  <si>
    <t>100% Cotton 135gsm</t>
    <phoneticPr fontId="8" type="noConversion"/>
  </si>
  <si>
    <t>100% Cotton, Printed</t>
    <phoneticPr fontId="8" type="noConversion"/>
  </si>
  <si>
    <t>Twin: 66"W x 96"L/39"W x 75"L + 12"D/20"W x 30"L (1)</t>
  </si>
  <si>
    <t>Pink Llamas</t>
  </si>
  <si>
    <t>ID20-1532-A</t>
    <phoneticPr fontId="8" type="noConversion"/>
  </si>
  <si>
    <t>086569048813</t>
  </si>
  <si>
    <t>Set</t>
  </si>
  <si>
    <t>Normal</t>
  </si>
  <si>
    <t>6302.21.7020</t>
  </si>
  <si>
    <t>100% Cotton 135gsm</t>
    <phoneticPr fontId="8" type="noConversion"/>
  </si>
  <si>
    <t>Twin XL: 66"W x 102"L/39"W x 80"L + 12"D/20"W x 30"L (1)</t>
  </si>
  <si>
    <t>ID20-1533-A</t>
  </si>
  <si>
    <t>086569048899</t>
  </si>
  <si>
    <t>Full: 81"W x 96"L/54"W x 75"L + 12"D/20"W x 30"L (2)</t>
  </si>
  <si>
    <t>ID20-1534-A</t>
  </si>
  <si>
    <t>086569048998</t>
  </si>
  <si>
    <t>Cozy Soft|Cozy Soft|Cozy Soft</t>
    <phoneticPr fontId="8" type="noConversion"/>
  </si>
  <si>
    <t>Queen: 90"W x 102"L/60"W x 80"L + 14"D/20"W x 30"L (2)</t>
  </si>
  <si>
    <t>ID20-1535-A</t>
  </si>
  <si>
    <t>086569049100</t>
  </si>
  <si>
    <t>Blue Stars</t>
  </si>
  <si>
    <t>ID20-1536-A</t>
  </si>
  <si>
    <t>086569048844</t>
  </si>
  <si>
    <t>Cozy Soft Flannel SS</t>
    <phoneticPr fontId="8" type="noConversion"/>
  </si>
  <si>
    <t>ID20-1537-A</t>
  </si>
  <si>
    <t>086569048905</t>
  </si>
  <si>
    <t>ID20-1538-A</t>
  </si>
  <si>
    <t>086569049025</t>
  </si>
  <si>
    <t>ID20-1539-A</t>
  </si>
  <si>
    <t>086569049124</t>
  </si>
  <si>
    <t>Grey Stars</t>
  </si>
  <si>
    <t>ID20-1540-A</t>
  </si>
  <si>
    <t>086569048868</t>
  </si>
  <si>
    <t>ID20-1541-A</t>
  </si>
  <si>
    <t>086569048912</t>
  </si>
  <si>
    <t>ID20-1542-A</t>
  </si>
  <si>
    <t>086569049032</t>
  </si>
  <si>
    <t>ID20-1543-A</t>
  </si>
  <si>
    <t>086569049148</t>
  </si>
  <si>
    <t>Seafoam Foxes</t>
  </si>
  <si>
    <t>ID20-1548-A</t>
    <phoneticPr fontId="8" type="noConversion"/>
  </si>
  <si>
    <t>086569048882</t>
  </si>
  <si>
    <t>ID20-1549-A</t>
  </si>
  <si>
    <t>086569048950</t>
  </si>
  <si>
    <t>ID20-1550-A</t>
  </si>
  <si>
    <t>086569049063</t>
  </si>
  <si>
    <t>ID20-1551-A</t>
  </si>
  <si>
    <t>086569049186</t>
  </si>
  <si>
    <t>Grey/Pink Cats</t>
  </si>
  <si>
    <t>ID20-1552-A</t>
  </si>
  <si>
    <t>086569048936</t>
  </si>
  <si>
    <t>ID20-1553-A</t>
  </si>
  <si>
    <t>086569048981</t>
  </si>
  <si>
    <t>ID20-1554-A</t>
  </si>
  <si>
    <t>086569049087</t>
  </si>
  <si>
    <t>ID20-1555-A</t>
  </si>
  <si>
    <t>086569049209</t>
  </si>
  <si>
    <t>Grey/Pink Dots</t>
  </si>
  <si>
    <t>ID20-1556-A</t>
  </si>
  <si>
    <t>086569048967</t>
  </si>
  <si>
    <t>ID20-1557-A</t>
  </si>
  <si>
    <t>086569049001</t>
  </si>
  <si>
    <t>ID20-1558-A</t>
  </si>
  <si>
    <t>086569049094</t>
  </si>
  <si>
    <t>ID20-1559-A</t>
  </si>
  <si>
    <t>086569049216</t>
  </si>
  <si>
    <t>Teal Dogs</t>
  </si>
  <si>
    <t>ID20-1753-A</t>
    <phoneticPr fontId="8" type="noConversion"/>
  </si>
  <si>
    <t>086569225511</t>
  </si>
  <si>
    <t>ID20-1754-A</t>
  </si>
  <si>
    <t>086569225542</t>
  </si>
  <si>
    <t>ID20-1755-A</t>
  </si>
  <si>
    <t>086569225573</t>
  </si>
  <si>
    <t>100% Cotton 135gsm Cozy Soft Cotton Flannel Printed Sheet Set</t>
    <phoneticPr fontId="8" type="noConversion"/>
  </si>
  <si>
    <t>ID20-1756-A</t>
  </si>
  <si>
    <t>086569225603</t>
  </si>
  <si>
    <t>Blue Penguins</t>
  </si>
  <si>
    <t>ID20-1757-A</t>
  </si>
  <si>
    <t>086569225528</t>
  </si>
  <si>
    <t>ID20-1758-A</t>
  </si>
  <si>
    <t>086569225559</t>
  </si>
  <si>
    <t>ID20-1759-A</t>
  </si>
  <si>
    <t>086569225580</t>
  </si>
  <si>
    <t>ID20-1760-A</t>
  </si>
  <si>
    <t>086569225610</t>
  </si>
  <si>
    <t>Grey Sloths</t>
  </si>
  <si>
    <t>ID20-2044-A</t>
    <phoneticPr fontId="8" type="noConversion"/>
  </si>
  <si>
    <t>086569561473</t>
  </si>
  <si>
    <t>ID20-2045-A</t>
  </si>
  <si>
    <t>086569561480</t>
  </si>
  <si>
    <t>ID20-2046-A</t>
  </si>
  <si>
    <t>086569561497</t>
  </si>
  <si>
    <t>ID20-2047-A</t>
  </si>
  <si>
    <t>086569609182</t>
  </si>
  <si>
    <t>White Holiday Trees</t>
  </si>
  <si>
    <t>ID20-2446-A</t>
    <phoneticPr fontId="8" type="noConversion"/>
  </si>
  <si>
    <t>022164423433</t>
  </si>
  <si>
    <t>ID20-2447-A</t>
  </si>
  <si>
    <t>022164423440</t>
  </si>
  <si>
    <t>ID20-2448-A</t>
  </si>
  <si>
    <t>022164423457</t>
  </si>
  <si>
    <t>ID20-2449-A</t>
  </si>
  <si>
    <t>022164423464</t>
  </si>
  <si>
    <t>Happy Bows</t>
  </si>
  <si>
    <t>ID20-2500-A</t>
    <phoneticPr fontId="8" type="noConversion"/>
  </si>
  <si>
    <t>022164599466</t>
  </si>
  <si>
    <t>ID20-2501-A</t>
  </si>
  <si>
    <t>022164599473</t>
  </si>
  <si>
    <t>100% Cotton, Printed</t>
    <phoneticPr fontId="8" type="noConversion"/>
  </si>
  <si>
    <t>ID20-2502-A</t>
  </si>
  <si>
    <t>022164599480</t>
  </si>
  <si>
    <t>ID20-2503-A</t>
  </si>
  <si>
    <t>022164599497</t>
  </si>
  <si>
    <t>Tree Block</t>
  </si>
  <si>
    <t>ID20-2504-A</t>
  </si>
  <si>
    <t>022164599503</t>
  </si>
  <si>
    <t>ID20-2505-A</t>
  </si>
  <si>
    <t>022164599510</t>
  </si>
  <si>
    <t>ID20-2506-A</t>
  </si>
  <si>
    <t>022164599527</t>
  </si>
  <si>
    <t>ID20-2507-A</t>
  </si>
  <si>
    <t>022164599534</t>
  </si>
  <si>
    <t>Holiday Doodles</t>
  </si>
  <si>
    <t>ID20-2508-A</t>
  </si>
  <si>
    <t>022164599541</t>
  </si>
  <si>
    <t>ID20-2509-A</t>
  </si>
  <si>
    <t>022164599558</t>
  </si>
  <si>
    <t>ID20-2510-A</t>
  </si>
  <si>
    <t>022164599565</t>
  </si>
  <si>
    <t>ID20-2511-A</t>
  </si>
  <si>
    <t>022164599572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</si>
</sst>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26" formatCode="\$#,##0.00_);[Red]\(\$#,##0.00\)"/>
    <numFmt numFmtId="176" formatCode="&quot;$&quot;#,##0.00"/>
    <numFmt numFmtId="177" formatCode="0.0"/>
    <numFmt numFmtId="178" formatCode="0.000"/>
    <numFmt numFmtId="179" formatCode="[$-409]dd/mmm/yy;@"/>
    <numFmt numFmtId="180" formatCode="0.00000"/>
    <numFmt numFmtId="182" formatCode="#,##0.00_ "/>
  </numFmts>
  <fonts count="10" x14ac:knownFonts="1"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1"/>
      <color rgb="FF00808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179" fontId="5" fillId="0" borderId="0"/>
    <xf numFmtId="9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1" xfId="1" applyNumberFormat="1" applyFont="1" applyFill="1" applyBorder="1" applyAlignment="1">
      <alignment horizontal="center"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176" fontId="3" fillId="3" borderId="2" xfId="1" applyNumberFormat="1" applyFont="1" applyFill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1" fillId="0" borderId="2" xfId="1" applyBorder="1"/>
    <xf numFmtId="26" fontId="9" fillId="8" borderId="2" xfId="3" applyNumberFormat="1" applyFont="1" applyFill="1" applyBorder="1" applyAlignment="1">
      <alignment horizontal="center" vertical="center"/>
    </xf>
    <xf numFmtId="49" fontId="9" fillId="8" borderId="2" xfId="3" quotePrefix="1" applyNumberFormat="1" applyFont="1" applyFill="1" applyBorder="1" applyAlignment="1">
      <alignment horizontal="center" vertical="center"/>
    </xf>
    <xf numFmtId="176" fontId="1" fillId="0" borderId="1" xfId="1" applyNumberFormat="1" applyBorder="1"/>
    <xf numFmtId="176" fontId="1" fillId="0" borderId="1" xfId="1" applyNumberFormat="1" applyBorder="1" applyAlignment="1">
      <alignment wrapText="1"/>
    </xf>
    <xf numFmtId="177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80" fontId="1" fillId="9" borderId="2" xfId="1" applyNumberFormat="1" applyFill="1" applyBorder="1" applyAlignment="1">
      <alignment wrapText="1"/>
    </xf>
    <xf numFmtId="1" fontId="1" fillId="9" borderId="2" xfId="1" applyNumberFormat="1" applyFill="1" applyBorder="1"/>
    <xf numFmtId="176" fontId="1" fillId="9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0" fontId="1" fillId="0" borderId="2" xfId="1" applyNumberFormat="1" applyBorder="1"/>
    <xf numFmtId="176" fontId="1" fillId="9" borderId="2" xfId="1" applyNumberFormat="1" applyFill="1" applyBorder="1"/>
    <xf numFmtId="176" fontId="1" fillId="0" borderId="2" xfId="1" applyNumberFormat="1" applyBorder="1"/>
    <xf numFmtId="10" fontId="0" fillId="9" borderId="2" xfId="4" applyNumberFormat="1" applyFont="1" applyFill="1" applyBorder="1" applyAlignment="1">
      <alignment wrapText="1"/>
    </xf>
    <xf numFmtId="26" fontId="1" fillId="0" borderId="2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182" fontId="1" fillId="0" borderId="2" xfId="1" applyNumberFormat="1" applyBorder="1" applyAlignment="1">
      <alignment wrapText="1"/>
    </xf>
  </cellXfs>
  <cellStyles count="5">
    <cellStyle name="Normal 2" xfId="1"/>
    <cellStyle name="Normal 2 18 2" xfId="2"/>
    <cellStyle name="Percent 2" xfId="4"/>
    <cellStyle name="常规" xfId="0" builtinId="0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sarah.chen\Local%20Settings\Temporary%20Internet%20Files\OLK4C\Copy%20of%20PO%20331253%20ECHONATORI%20WK36%20201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qianyueyun\Local%20Settings\Temporary%20Internet%20Files\Content.Outlook\S0EW6CGV\BBB%20VENDOR%20SET%20UP%20%20ROVERTALLEN%20CHARLESTON%206%2015%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&#23478;&#32442;&#19968;&#37096;/Target/Target%20&#24320;&#21457;&#36164;&#26009;/Fall%2012%20development/D65%20Holiday/Line%20Pla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indow%20Panel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135gsm%20Flannel%20Sheet%20Set%20Commitment%20%2009-29-2025--%20case%20pack%20update%20to%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feitong.li\AppData\Local\Microsoft\Windows\Temporary%20Internet%20Files\Content.Outlook\KHOKN0O1\%23124274-JLA--Woolrich%20Flannel%20Sheets%20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>
        <row r="3">
          <cell r="A3">
            <v>3193</v>
          </cell>
          <cell r="C3">
            <v>1</v>
          </cell>
          <cell r="G3">
            <v>3210</v>
          </cell>
          <cell r="H3">
            <v>1</v>
          </cell>
        </row>
        <row r="4">
          <cell r="A4">
            <v>3195</v>
          </cell>
          <cell r="C4">
            <v>1</v>
          </cell>
          <cell r="G4">
            <v>3211</v>
          </cell>
          <cell r="H4">
            <v>1</v>
          </cell>
        </row>
        <row r="5">
          <cell r="A5">
            <v>3201</v>
          </cell>
          <cell r="C5">
            <v>1</v>
          </cell>
          <cell r="G5">
            <v>3216</v>
          </cell>
          <cell r="H5">
            <v>1</v>
          </cell>
        </row>
        <row r="6">
          <cell r="A6">
            <v>3202</v>
          </cell>
          <cell r="C6">
            <v>1</v>
          </cell>
          <cell r="G6">
            <v>3218</v>
          </cell>
          <cell r="H6">
            <v>1</v>
          </cell>
        </row>
        <row r="7">
          <cell r="A7">
            <v>3203</v>
          </cell>
          <cell r="C7">
            <v>1</v>
          </cell>
          <cell r="G7">
            <v>3220</v>
          </cell>
          <cell r="H7">
            <v>1</v>
          </cell>
        </row>
        <row r="8">
          <cell r="A8">
            <v>3205</v>
          </cell>
          <cell r="C8">
            <v>1</v>
          </cell>
          <cell r="G8">
            <v>3222</v>
          </cell>
          <cell r="H8">
            <v>1</v>
          </cell>
        </row>
        <row r="9">
          <cell r="A9">
            <v>3206</v>
          </cell>
          <cell r="C9">
            <v>1</v>
          </cell>
          <cell r="G9">
            <v>3225</v>
          </cell>
          <cell r="H9">
            <v>1</v>
          </cell>
        </row>
        <row r="10">
          <cell r="A10">
            <v>3208</v>
          </cell>
          <cell r="C10">
            <v>1</v>
          </cell>
          <cell r="G10">
            <v>3230</v>
          </cell>
          <cell r="H10">
            <v>1</v>
          </cell>
        </row>
        <row r="11">
          <cell r="A11">
            <v>3212</v>
          </cell>
          <cell r="C11">
            <v>1</v>
          </cell>
          <cell r="G11">
            <v>3234</v>
          </cell>
          <cell r="H11">
            <v>1</v>
          </cell>
        </row>
        <row r="12">
          <cell r="A12">
            <v>3213</v>
          </cell>
          <cell r="C12">
            <v>1</v>
          </cell>
          <cell r="G12">
            <v>3236</v>
          </cell>
          <cell r="H12">
            <v>1</v>
          </cell>
        </row>
        <row r="13">
          <cell r="A13">
            <v>3214</v>
          </cell>
          <cell r="C13">
            <v>1</v>
          </cell>
          <cell r="G13">
            <v>3238</v>
          </cell>
          <cell r="H13">
            <v>1</v>
          </cell>
        </row>
        <row r="14">
          <cell r="A14">
            <v>3215</v>
          </cell>
          <cell r="C14">
            <v>1</v>
          </cell>
          <cell r="G14">
            <v>3240</v>
          </cell>
          <cell r="H14">
            <v>1</v>
          </cell>
        </row>
        <row r="15">
          <cell r="A15">
            <v>3217</v>
          </cell>
          <cell r="C15">
            <v>1</v>
          </cell>
          <cell r="G15">
            <v>3249</v>
          </cell>
          <cell r="H15">
            <v>1</v>
          </cell>
        </row>
        <row r="16">
          <cell r="A16">
            <v>3219</v>
          </cell>
          <cell r="C16">
            <v>1</v>
          </cell>
          <cell r="G16">
            <v>6094</v>
          </cell>
          <cell r="H16">
            <v>1</v>
          </cell>
        </row>
        <row r="17">
          <cell r="A17">
            <v>3221</v>
          </cell>
          <cell r="C17">
            <v>1</v>
          </cell>
          <cell r="G17">
            <v>6095</v>
          </cell>
          <cell r="H17">
            <v>1</v>
          </cell>
        </row>
        <row r="18">
          <cell r="A18">
            <v>3231</v>
          </cell>
          <cell r="C18">
            <v>1</v>
          </cell>
          <cell r="G18">
            <v>6168</v>
          </cell>
          <cell r="H18">
            <v>1</v>
          </cell>
        </row>
        <row r="19">
          <cell r="A19">
            <v>3232</v>
          </cell>
          <cell r="C19">
            <v>1</v>
          </cell>
          <cell r="G19">
            <v>6177</v>
          </cell>
          <cell r="H19">
            <v>1</v>
          </cell>
        </row>
        <row r="20">
          <cell r="A20">
            <v>3233</v>
          </cell>
          <cell r="C20">
            <v>1</v>
          </cell>
          <cell r="G20">
            <v>6221</v>
          </cell>
          <cell r="H20">
            <v>1</v>
          </cell>
        </row>
        <row r="21">
          <cell r="A21">
            <v>3237</v>
          </cell>
          <cell r="C21">
            <v>1</v>
          </cell>
          <cell r="G21">
            <v>6253</v>
          </cell>
          <cell r="H21">
            <v>1</v>
          </cell>
        </row>
        <row r="22">
          <cell r="A22">
            <v>3245</v>
          </cell>
          <cell r="C22">
            <v>1</v>
          </cell>
          <cell r="G22">
            <v>6259</v>
          </cell>
          <cell r="H22">
            <v>1</v>
          </cell>
        </row>
        <row r="23">
          <cell r="A23">
            <v>6046</v>
          </cell>
          <cell r="C23">
            <v>1</v>
          </cell>
          <cell r="G23">
            <v>6272</v>
          </cell>
          <cell r="H23">
            <v>1</v>
          </cell>
        </row>
        <row r="24">
          <cell r="A24">
            <v>6220</v>
          </cell>
          <cell r="C24">
            <v>1</v>
          </cell>
          <cell r="G24">
            <v>6273</v>
          </cell>
          <cell r="H24">
            <v>1</v>
          </cell>
        </row>
        <row r="25">
          <cell r="A25">
            <v>6224</v>
          </cell>
          <cell r="C25">
            <v>1</v>
          </cell>
          <cell r="G25">
            <v>6278</v>
          </cell>
          <cell r="H25">
            <v>1</v>
          </cell>
        </row>
        <row r="26">
          <cell r="A26">
            <v>6250</v>
          </cell>
          <cell r="C26">
            <v>1</v>
          </cell>
          <cell r="G26">
            <v>6320</v>
          </cell>
          <cell r="H26">
            <v>1</v>
          </cell>
        </row>
        <row r="27">
          <cell r="A27">
            <v>6271</v>
          </cell>
          <cell r="C27">
            <v>1</v>
          </cell>
          <cell r="G27">
            <v>8141</v>
          </cell>
          <cell r="H27">
            <v>1</v>
          </cell>
        </row>
        <row r="28">
          <cell r="A28">
            <v>8195</v>
          </cell>
          <cell r="C28">
            <v>1</v>
          </cell>
          <cell r="G28">
            <v>8142</v>
          </cell>
          <cell r="H28">
            <v>1</v>
          </cell>
        </row>
        <row r="29">
          <cell r="A29">
            <v>8196</v>
          </cell>
          <cell r="C29">
            <v>1</v>
          </cell>
          <cell r="G29">
            <v>8191</v>
          </cell>
          <cell r="H29">
            <v>1</v>
          </cell>
        </row>
        <row r="30">
          <cell r="A30">
            <v>8552</v>
          </cell>
          <cell r="C30">
            <v>1</v>
          </cell>
          <cell r="G30">
            <v>8192</v>
          </cell>
          <cell r="H30">
            <v>1</v>
          </cell>
        </row>
        <row r="31">
          <cell r="A31">
            <v>8840</v>
          </cell>
          <cell r="C31">
            <v>1</v>
          </cell>
          <cell r="G31">
            <v>8193</v>
          </cell>
          <cell r="H31">
            <v>1</v>
          </cell>
        </row>
        <row r="32">
          <cell r="A32">
            <v>8842</v>
          </cell>
          <cell r="C32">
            <v>1</v>
          </cell>
          <cell r="G32">
            <v>8197</v>
          </cell>
          <cell r="H32">
            <v>1</v>
          </cell>
        </row>
        <row r="33">
          <cell r="A33">
            <v>9121</v>
          </cell>
          <cell r="C33">
            <v>1</v>
          </cell>
          <cell r="G33">
            <v>8198</v>
          </cell>
          <cell r="H33">
            <v>1</v>
          </cell>
        </row>
        <row r="34">
          <cell r="C34">
            <v>1</v>
          </cell>
          <cell r="G34">
            <v>8199</v>
          </cell>
          <cell r="H34">
            <v>1</v>
          </cell>
        </row>
        <row r="35">
          <cell r="C35">
            <v>1</v>
          </cell>
          <cell r="G35">
            <v>8835</v>
          </cell>
          <cell r="H35">
            <v>1</v>
          </cell>
        </row>
        <row r="36">
          <cell r="C36">
            <v>1</v>
          </cell>
          <cell r="G36">
            <v>8841</v>
          </cell>
          <cell r="H36">
            <v>1</v>
          </cell>
        </row>
        <row r="37">
          <cell r="C37">
            <v>1</v>
          </cell>
          <cell r="G37">
            <v>8843</v>
          </cell>
          <cell r="H37">
            <v>1</v>
          </cell>
        </row>
        <row r="38">
          <cell r="C38">
            <v>1</v>
          </cell>
          <cell r="G38">
            <v>8844</v>
          </cell>
          <cell r="H38">
            <v>1</v>
          </cell>
        </row>
        <row r="39">
          <cell r="C39">
            <v>1</v>
          </cell>
          <cell r="G39">
            <v>8845</v>
          </cell>
          <cell r="H39">
            <v>1</v>
          </cell>
        </row>
        <row r="40">
          <cell r="C40">
            <v>1</v>
          </cell>
          <cell r="G40">
            <v>8846</v>
          </cell>
          <cell r="H40">
            <v>1</v>
          </cell>
        </row>
        <row r="41">
          <cell r="C41">
            <v>1</v>
          </cell>
          <cell r="G41">
            <v>8847</v>
          </cell>
          <cell r="H41">
            <v>1</v>
          </cell>
        </row>
        <row r="42">
          <cell r="C42">
            <v>1</v>
          </cell>
          <cell r="G42">
            <v>8848</v>
          </cell>
          <cell r="H42">
            <v>1</v>
          </cell>
        </row>
        <row r="43">
          <cell r="C43">
            <v>1</v>
          </cell>
          <cell r="G43">
            <v>8849</v>
          </cell>
          <cell r="H43">
            <v>1</v>
          </cell>
        </row>
        <row r="44">
          <cell r="C44">
            <v>1</v>
          </cell>
          <cell r="G44">
            <v>8850</v>
          </cell>
          <cell r="H44">
            <v>1</v>
          </cell>
        </row>
        <row r="45">
          <cell r="C45">
            <v>1</v>
          </cell>
          <cell r="G45">
            <v>8857</v>
          </cell>
          <cell r="H45">
            <v>1</v>
          </cell>
        </row>
        <row r="46">
          <cell r="C46">
            <v>1</v>
          </cell>
          <cell r="G46">
            <v>8861</v>
          </cell>
          <cell r="H46">
            <v>1</v>
          </cell>
        </row>
        <row r="47">
          <cell r="C47">
            <v>1</v>
          </cell>
          <cell r="G47">
            <v>8867</v>
          </cell>
          <cell r="H47">
            <v>1</v>
          </cell>
        </row>
        <row r="48">
          <cell r="C48">
            <v>1</v>
          </cell>
          <cell r="G48">
            <v>8868</v>
          </cell>
          <cell r="H48">
            <v>1</v>
          </cell>
        </row>
        <row r="49">
          <cell r="C49">
            <v>1</v>
          </cell>
          <cell r="G49">
            <v>8869</v>
          </cell>
          <cell r="H49">
            <v>1</v>
          </cell>
        </row>
        <row r="50">
          <cell r="C50">
            <v>1</v>
          </cell>
          <cell r="G50">
            <v>8879</v>
          </cell>
          <cell r="H50">
            <v>1</v>
          </cell>
        </row>
        <row r="51">
          <cell r="C51">
            <v>1</v>
          </cell>
          <cell r="G51">
            <v>8880</v>
          </cell>
          <cell r="H51">
            <v>1</v>
          </cell>
        </row>
        <row r="52">
          <cell r="C52">
            <v>1</v>
          </cell>
          <cell r="G52">
            <v>8881</v>
          </cell>
          <cell r="H52">
            <v>1</v>
          </cell>
        </row>
        <row r="53">
          <cell r="C53">
            <v>1</v>
          </cell>
          <cell r="G53">
            <v>8882</v>
          </cell>
          <cell r="H53">
            <v>1</v>
          </cell>
        </row>
        <row r="54">
          <cell r="C54">
            <v>1</v>
          </cell>
          <cell r="G54">
            <v>8883</v>
          </cell>
          <cell r="H54">
            <v>1</v>
          </cell>
        </row>
        <row r="55">
          <cell r="C55">
            <v>1</v>
          </cell>
          <cell r="G55">
            <v>8884</v>
          </cell>
          <cell r="H55">
            <v>1</v>
          </cell>
        </row>
        <row r="56">
          <cell r="C56">
            <v>1</v>
          </cell>
          <cell r="G56">
            <v>8885</v>
          </cell>
          <cell r="H56">
            <v>1</v>
          </cell>
        </row>
        <row r="57">
          <cell r="C57">
            <v>1</v>
          </cell>
          <cell r="G57">
            <v>8886</v>
          </cell>
          <cell r="H57">
            <v>1</v>
          </cell>
        </row>
        <row r="58">
          <cell r="C58">
            <v>1</v>
          </cell>
          <cell r="G58">
            <v>8890</v>
          </cell>
          <cell r="H58">
            <v>1</v>
          </cell>
        </row>
        <row r="59">
          <cell r="C59">
            <v>1</v>
          </cell>
          <cell r="G59">
            <v>9120</v>
          </cell>
          <cell r="H59">
            <v>1</v>
          </cell>
        </row>
        <row r="60">
          <cell r="C60">
            <v>1</v>
          </cell>
          <cell r="H60">
            <v>1</v>
          </cell>
        </row>
        <row r="61">
          <cell r="C61">
            <v>1</v>
          </cell>
          <cell r="H61">
            <v>1</v>
          </cell>
        </row>
        <row r="62">
          <cell r="C62">
            <v>1</v>
          </cell>
          <cell r="H62">
            <v>1</v>
          </cell>
        </row>
        <row r="63">
          <cell r="C63">
            <v>1</v>
          </cell>
          <cell r="H63">
            <v>1</v>
          </cell>
        </row>
        <row r="64">
          <cell r="C64">
            <v>1</v>
          </cell>
          <cell r="H64">
            <v>1</v>
          </cell>
        </row>
        <row r="65">
          <cell r="C65">
            <v>1</v>
          </cell>
          <cell r="H65">
            <v>1</v>
          </cell>
        </row>
        <row r="66">
          <cell r="C66">
            <v>1</v>
          </cell>
          <cell r="H66">
            <v>1</v>
          </cell>
        </row>
        <row r="67">
          <cell r="C67">
            <v>1</v>
          </cell>
          <cell r="H67">
            <v>1</v>
          </cell>
        </row>
        <row r="68">
          <cell r="C68">
            <v>1</v>
          </cell>
          <cell r="H68">
            <v>1</v>
          </cell>
        </row>
        <row r="69">
          <cell r="C69">
            <v>1</v>
          </cell>
          <cell r="H69">
            <v>1</v>
          </cell>
        </row>
        <row r="70">
          <cell r="C70">
            <v>1</v>
          </cell>
          <cell r="H70">
            <v>1</v>
          </cell>
        </row>
        <row r="71">
          <cell r="C71">
            <v>1</v>
          </cell>
          <cell r="H71">
            <v>1</v>
          </cell>
        </row>
        <row r="72">
          <cell r="C72">
            <v>1</v>
          </cell>
          <cell r="H72">
            <v>1</v>
          </cell>
        </row>
        <row r="73">
          <cell r="C73">
            <v>1</v>
          </cell>
          <cell r="H73">
            <v>1</v>
          </cell>
        </row>
        <row r="74">
          <cell r="C74">
            <v>1</v>
          </cell>
          <cell r="H74">
            <v>1</v>
          </cell>
        </row>
        <row r="75">
          <cell r="C75">
            <v>1</v>
          </cell>
          <cell r="H75">
            <v>1</v>
          </cell>
        </row>
        <row r="76">
          <cell r="C76">
            <v>1</v>
          </cell>
          <cell r="H76">
            <v>1</v>
          </cell>
        </row>
        <row r="77">
          <cell r="C77">
            <v>1</v>
          </cell>
          <cell r="H77">
            <v>1</v>
          </cell>
        </row>
        <row r="78">
          <cell r="C78">
            <v>1</v>
          </cell>
          <cell r="H78">
            <v>1</v>
          </cell>
        </row>
        <row r="79">
          <cell r="C79">
            <v>1</v>
          </cell>
          <cell r="H79">
            <v>1</v>
          </cell>
        </row>
        <row r="80">
          <cell r="C80">
            <v>1</v>
          </cell>
          <cell r="H80">
            <v>1</v>
          </cell>
        </row>
        <row r="81">
          <cell r="C81">
            <v>1</v>
          </cell>
          <cell r="H81">
            <v>1</v>
          </cell>
        </row>
        <row r="82">
          <cell r="C82">
            <v>1</v>
          </cell>
          <cell r="H82">
            <v>1</v>
          </cell>
        </row>
        <row r="83">
          <cell r="C83">
            <v>1</v>
          </cell>
          <cell r="H83">
            <v>1</v>
          </cell>
        </row>
        <row r="84">
          <cell r="C84">
            <v>1</v>
          </cell>
          <cell r="H84">
            <v>1</v>
          </cell>
        </row>
        <row r="85">
          <cell r="C85">
            <v>1</v>
          </cell>
          <cell r="H85">
            <v>1</v>
          </cell>
        </row>
        <row r="86">
          <cell r="C86">
            <v>1</v>
          </cell>
          <cell r="H86">
            <v>1</v>
          </cell>
        </row>
        <row r="87">
          <cell r="C87">
            <v>1</v>
          </cell>
          <cell r="H87">
            <v>1</v>
          </cell>
        </row>
        <row r="88">
          <cell r="C88">
            <v>1</v>
          </cell>
          <cell r="H88">
            <v>1</v>
          </cell>
        </row>
        <row r="89">
          <cell r="C89">
            <v>1</v>
          </cell>
          <cell r="H89">
            <v>1</v>
          </cell>
        </row>
        <row r="90">
          <cell r="C90">
            <v>1</v>
          </cell>
          <cell r="H90">
            <v>1</v>
          </cell>
        </row>
        <row r="91">
          <cell r="C91">
            <v>1</v>
          </cell>
          <cell r="H91">
            <v>1</v>
          </cell>
        </row>
        <row r="92">
          <cell r="C92">
            <v>1</v>
          </cell>
          <cell r="H92">
            <v>1</v>
          </cell>
        </row>
        <row r="93">
          <cell r="C93">
            <v>1</v>
          </cell>
          <cell r="H93">
            <v>1</v>
          </cell>
        </row>
        <row r="94">
          <cell r="C94">
            <v>1</v>
          </cell>
          <cell r="H94">
            <v>1</v>
          </cell>
        </row>
        <row r="95">
          <cell r="C95">
            <v>1</v>
          </cell>
          <cell r="H95">
            <v>1</v>
          </cell>
        </row>
        <row r="96">
          <cell r="C96">
            <v>1</v>
          </cell>
          <cell r="H96">
            <v>1</v>
          </cell>
        </row>
        <row r="97">
          <cell r="C97">
            <v>1</v>
          </cell>
          <cell r="H97">
            <v>1</v>
          </cell>
        </row>
        <row r="98">
          <cell r="C98">
            <v>1</v>
          </cell>
          <cell r="H98">
            <v>1</v>
          </cell>
        </row>
        <row r="99">
          <cell r="C99">
            <v>1</v>
          </cell>
          <cell r="H99">
            <v>1</v>
          </cell>
        </row>
        <row r="100">
          <cell r="C100">
            <v>1</v>
          </cell>
          <cell r="H100">
            <v>1</v>
          </cell>
        </row>
        <row r="101">
          <cell r="C101">
            <v>1</v>
          </cell>
          <cell r="H101">
            <v>1</v>
          </cell>
        </row>
        <row r="102">
          <cell r="C102">
            <v>1</v>
          </cell>
          <cell r="H102">
            <v>1</v>
          </cell>
        </row>
        <row r="103">
          <cell r="C103">
            <v>1</v>
          </cell>
          <cell r="H103">
            <v>1</v>
          </cell>
        </row>
        <row r="104">
          <cell r="C104">
            <v>1</v>
          </cell>
          <cell r="H104">
            <v>1</v>
          </cell>
        </row>
        <row r="105">
          <cell r="C105">
            <v>1</v>
          </cell>
          <cell r="H105">
            <v>1</v>
          </cell>
        </row>
        <row r="106">
          <cell r="C106">
            <v>1</v>
          </cell>
          <cell r="H106">
            <v>1</v>
          </cell>
        </row>
        <row r="107">
          <cell r="C107">
            <v>1</v>
          </cell>
          <cell r="H107">
            <v>1</v>
          </cell>
        </row>
        <row r="108">
          <cell r="C108">
            <v>1</v>
          </cell>
          <cell r="H108">
            <v>1</v>
          </cell>
        </row>
        <row r="109">
          <cell r="C109">
            <v>1</v>
          </cell>
          <cell r="H109">
            <v>1</v>
          </cell>
        </row>
        <row r="110">
          <cell r="C110">
            <v>1</v>
          </cell>
          <cell r="H110">
            <v>1</v>
          </cell>
        </row>
        <row r="111">
          <cell r="C111">
            <v>1</v>
          </cell>
          <cell r="H111">
            <v>1</v>
          </cell>
        </row>
        <row r="112">
          <cell r="C112">
            <v>1</v>
          </cell>
          <cell r="H112">
            <v>1</v>
          </cell>
        </row>
        <row r="113">
          <cell r="C113">
            <v>1</v>
          </cell>
          <cell r="H113">
            <v>1</v>
          </cell>
        </row>
        <row r="114">
          <cell r="C114">
            <v>1</v>
          </cell>
          <cell r="H114">
            <v>1</v>
          </cell>
        </row>
        <row r="115">
          <cell r="C115">
            <v>1</v>
          </cell>
          <cell r="H115">
            <v>1</v>
          </cell>
        </row>
        <row r="116">
          <cell r="C116">
            <v>1</v>
          </cell>
          <cell r="H116">
            <v>1</v>
          </cell>
        </row>
        <row r="117">
          <cell r="C117">
            <v>1</v>
          </cell>
          <cell r="H117">
            <v>1</v>
          </cell>
        </row>
        <row r="118">
          <cell r="C118">
            <v>1</v>
          </cell>
          <cell r="H118">
            <v>1</v>
          </cell>
        </row>
        <row r="119">
          <cell r="C119">
            <v>1</v>
          </cell>
          <cell r="H119">
            <v>1</v>
          </cell>
        </row>
        <row r="120">
          <cell r="C120">
            <v>1</v>
          </cell>
          <cell r="H120">
            <v>1</v>
          </cell>
        </row>
        <row r="121">
          <cell r="C121">
            <v>1</v>
          </cell>
          <cell r="H121">
            <v>1</v>
          </cell>
        </row>
        <row r="122">
          <cell r="C122">
            <v>1</v>
          </cell>
          <cell r="H122">
            <v>1</v>
          </cell>
        </row>
        <row r="123">
          <cell r="C123">
            <v>1</v>
          </cell>
          <cell r="H123">
            <v>1</v>
          </cell>
        </row>
        <row r="124">
          <cell r="C124">
            <v>1</v>
          </cell>
          <cell r="H124">
            <v>1</v>
          </cell>
        </row>
        <row r="125">
          <cell r="C125">
            <v>1</v>
          </cell>
          <cell r="H125">
            <v>1</v>
          </cell>
        </row>
        <row r="126">
          <cell r="C126">
            <v>1</v>
          </cell>
          <cell r="H126">
            <v>1</v>
          </cell>
        </row>
        <row r="127">
          <cell r="C127">
            <v>1</v>
          </cell>
          <cell r="H127">
            <v>1</v>
          </cell>
        </row>
        <row r="128">
          <cell r="C128">
            <v>1</v>
          </cell>
          <cell r="H128">
            <v>1</v>
          </cell>
        </row>
        <row r="129">
          <cell r="C129">
            <v>1</v>
          </cell>
          <cell r="H129">
            <v>1</v>
          </cell>
        </row>
        <row r="130">
          <cell r="C130">
            <v>1</v>
          </cell>
          <cell r="H130">
            <v>1</v>
          </cell>
        </row>
        <row r="131">
          <cell r="C131">
            <v>1</v>
          </cell>
          <cell r="H131">
            <v>1</v>
          </cell>
        </row>
        <row r="132">
          <cell r="C132">
            <v>1</v>
          </cell>
          <cell r="H132">
            <v>1</v>
          </cell>
        </row>
        <row r="133">
          <cell r="C133">
            <v>1</v>
          </cell>
          <cell r="H133">
            <v>1</v>
          </cell>
        </row>
        <row r="134">
          <cell r="C134">
            <v>1</v>
          </cell>
          <cell r="H134">
            <v>1</v>
          </cell>
        </row>
        <row r="135">
          <cell r="C135">
            <v>1</v>
          </cell>
          <cell r="H135">
            <v>1</v>
          </cell>
        </row>
        <row r="136">
          <cell r="C136">
            <v>1</v>
          </cell>
          <cell r="H136">
            <v>1</v>
          </cell>
        </row>
        <row r="137">
          <cell r="C137">
            <v>1</v>
          </cell>
          <cell r="H137">
            <v>1</v>
          </cell>
        </row>
        <row r="138">
          <cell r="C138">
            <v>1</v>
          </cell>
          <cell r="H138">
            <v>1</v>
          </cell>
        </row>
        <row r="139">
          <cell r="C139">
            <v>1</v>
          </cell>
          <cell r="H139">
            <v>1</v>
          </cell>
        </row>
        <row r="140">
          <cell r="C140">
            <v>1</v>
          </cell>
          <cell r="H140">
            <v>1</v>
          </cell>
        </row>
        <row r="141">
          <cell r="C141">
            <v>1</v>
          </cell>
          <cell r="H141">
            <v>1</v>
          </cell>
        </row>
        <row r="142">
          <cell r="C142">
            <v>1</v>
          </cell>
          <cell r="H142">
            <v>1</v>
          </cell>
        </row>
        <row r="143">
          <cell r="C143">
            <v>1</v>
          </cell>
          <cell r="H143">
            <v>1</v>
          </cell>
        </row>
        <row r="144">
          <cell r="C144">
            <v>1</v>
          </cell>
          <cell r="H144">
            <v>1</v>
          </cell>
        </row>
        <row r="145">
          <cell r="C145">
            <v>1</v>
          </cell>
          <cell r="H145">
            <v>1</v>
          </cell>
        </row>
        <row r="146">
          <cell r="C146">
            <v>1</v>
          </cell>
          <cell r="H146">
            <v>1</v>
          </cell>
        </row>
        <row r="147">
          <cell r="C147">
            <v>1</v>
          </cell>
          <cell r="H147">
            <v>1</v>
          </cell>
        </row>
        <row r="148">
          <cell r="C148">
            <v>1</v>
          </cell>
          <cell r="H148">
            <v>1</v>
          </cell>
        </row>
        <row r="149">
          <cell r="C149">
            <v>1</v>
          </cell>
          <cell r="H149">
            <v>1</v>
          </cell>
        </row>
        <row r="150">
          <cell r="C150">
            <v>1</v>
          </cell>
          <cell r="H150">
            <v>1</v>
          </cell>
        </row>
        <row r="151">
          <cell r="C151">
            <v>1</v>
          </cell>
          <cell r="H151">
            <v>1</v>
          </cell>
        </row>
        <row r="152">
          <cell r="C152">
            <v>1</v>
          </cell>
          <cell r="H152">
            <v>1</v>
          </cell>
        </row>
        <row r="153">
          <cell r="C153">
            <v>1</v>
          </cell>
          <cell r="H153">
            <v>1</v>
          </cell>
        </row>
        <row r="154">
          <cell r="C154">
            <v>1</v>
          </cell>
          <cell r="H154">
            <v>1</v>
          </cell>
        </row>
        <row r="155">
          <cell r="C155">
            <v>1</v>
          </cell>
          <cell r="H155">
            <v>1</v>
          </cell>
        </row>
        <row r="156">
          <cell r="C156">
            <v>1</v>
          </cell>
          <cell r="H156">
            <v>1</v>
          </cell>
        </row>
        <row r="157">
          <cell r="C157">
            <v>1</v>
          </cell>
          <cell r="H157">
            <v>1</v>
          </cell>
        </row>
        <row r="158">
          <cell r="C158">
            <v>1</v>
          </cell>
          <cell r="H158">
            <v>1</v>
          </cell>
        </row>
        <row r="159">
          <cell r="C159">
            <v>1</v>
          </cell>
          <cell r="H159">
            <v>1</v>
          </cell>
        </row>
        <row r="160">
          <cell r="C160">
            <v>1</v>
          </cell>
          <cell r="H160">
            <v>1</v>
          </cell>
        </row>
        <row r="161">
          <cell r="C161">
            <v>1</v>
          </cell>
          <cell r="H161">
            <v>1</v>
          </cell>
        </row>
        <row r="162">
          <cell r="C162">
            <v>1</v>
          </cell>
          <cell r="H162">
            <v>1</v>
          </cell>
        </row>
        <row r="163">
          <cell r="C163">
            <v>1</v>
          </cell>
          <cell r="H163">
            <v>1</v>
          </cell>
        </row>
        <row r="164">
          <cell r="C164">
            <v>1</v>
          </cell>
          <cell r="H164">
            <v>1</v>
          </cell>
        </row>
        <row r="165">
          <cell r="C165">
            <v>1</v>
          </cell>
          <cell r="H165">
            <v>1</v>
          </cell>
        </row>
        <row r="166">
          <cell r="C166">
            <v>1</v>
          </cell>
          <cell r="H166">
            <v>1</v>
          </cell>
        </row>
        <row r="167">
          <cell r="C167">
            <v>1</v>
          </cell>
          <cell r="H167">
            <v>1</v>
          </cell>
        </row>
        <row r="168">
          <cell r="C168">
            <v>1</v>
          </cell>
          <cell r="H168">
            <v>1</v>
          </cell>
        </row>
        <row r="169">
          <cell r="C169">
            <v>1</v>
          </cell>
          <cell r="H169">
            <v>1</v>
          </cell>
        </row>
        <row r="170">
          <cell r="C170">
            <v>1</v>
          </cell>
          <cell r="H170">
            <v>1</v>
          </cell>
        </row>
        <row r="171">
          <cell r="C171">
            <v>1</v>
          </cell>
          <cell r="H171">
            <v>1</v>
          </cell>
        </row>
        <row r="172">
          <cell r="C172">
            <v>1</v>
          </cell>
          <cell r="H172">
            <v>1</v>
          </cell>
        </row>
        <row r="173">
          <cell r="C173">
            <v>1</v>
          </cell>
          <cell r="H173">
            <v>1</v>
          </cell>
        </row>
        <row r="174">
          <cell r="C174">
            <v>1</v>
          </cell>
          <cell r="H174">
            <v>1</v>
          </cell>
        </row>
        <row r="175">
          <cell r="C175">
            <v>1</v>
          </cell>
          <cell r="H175">
            <v>1</v>
          </cell>
        </row>
        <row r="176">
          <cell r="C176">
            <v>1</v>
          </cell>
          <cell r="H176">
            <v>1</v>
          </cell>
        </row>
        <row r="177">
          <cell r="C177">
            <v>1</v>
          </cell>
          <cell r="H177">
            <v>1</v>
          </cell>
        </row>
        <row r="178">
          <cell r="C178">
            <v>1</v>
          </cell>
          <cell r="H178">
            <v>1</v>
          </cell>
        </row>
        <row r="179">
          <cell r="C179">
            <v>1</v>
          </cell>
          <cell r="H179">
            <v>1</v>
          </cell>
        </row>
        <row r="180">
          <cell r="C180">
            <v>1</v>
          </cell>
          <cell r="H180">
            <v>1</v>
          </cell>
        </row>
        <row r="181">
          <cell r="C181">
            <v>1</v>
          </cell>
          <cell r="H181">
            <v>1</v>
          </cell>
        </row>
        <row r="182">
          <cell r="C182">
            <v>1</v>
          </cell>
          <cell r="H182">
            <v>1</v>
          </cell>
        </row>
        <row r="183">
          <cell r="C183">
            <v>1</v>
          </cell>
          <cell r="H183">
            <v>1</v>
          </cell>
        </row>
        <row r="184">
          <cell r="C184">
            <v>1</v>
          </cell>
          <cell r="H184">
            <v>1</v>
          </cell>
        </row>
        <row r="185">
          <cell r="C185">
            <v>1</v>
          </cell>
          <cell r="H185">
            <v>1</v>
          </cell>
        </row>
        <row r="186">
          <cell r="C186">
            <v>1</v>
          </cell>
          <cell r="H186">
            <v>1</v>
          </cell>
        </row>
        <row r="187">
          <cell r="C187">
            <v>1</v>
          </cell>
          <cell r="H187">
            <v>1</v>
          </cell>
        </row>
        <row r="188">
          <cell r="C188">
            <v>1</v>
          </cell>
          <cell r="H188">
            <v>1</v>
          </cell>
        </row>
        <row r="189">
          <cell r="C189">
            <v>1</v>
          </cell>
          <cell r="H189">
            <v>1</v>
          </cell>
        </row>
        <row r="190">
          <cell r="C190">
            <v>1</v>
          </cell>
          <cell r="H190">
            <v>1</v>
          </cell>
        </row>
        <row r="191">
          <cell r="C191">
            <v>1</v>
          </cell>
          <cell r="H191">
            <v>1</v>
          </cell>
        </row>
        <row r="192">
          <cell r="C192">
            <v>1</v>
          </cell>
          <cell r="H192">
            <v>1</v>
          </cell>
        </row>
        <row r="193">
          <cell r="C193">
            <v>1</v>
          </cell>
          <cell r="H193">
            <v>1</v>
          </cell>
        </row>
        <row r="194">
          <cell r="C194">
            <v>1</v>
          </cell>
          <cell r="H194">
            <v>1</v>
          </cell>
        </row>
        <row r="195">
          <cell r="C195">
            <v>1</v>
          </cell>
          <cell r="H195">
            <v>1</v>
          </cell>
        </row>
        <row r="196">
          <cell r="C196">
            <v>1</v>
          </cell>
          <cell r="H196">
            <v>1</v>
          </cell>
        </row>
        <row r="197">
          <cell r="C197">
            <v>1</v>
          </cell>
          <cell r="H197">
            <v>1</v>
          </cell>
        </row>
        <row r="198">
          <cell r="C198">
            <v>1</v>
          </cell>
          <cell r="H198">
            <v>1</v>
          </cell>
        </row>
        <row r="199">
          <cell r="C199">
            <v>1</v>
          </cell>
          <cell r="H199">
            <v>1</v>
          </cell>
        </row>
        <row r="200">
          <cell r="C200">
            <v>1</v>
          </cell>
          <cell r="H200">
            <v>1</v>
          </cell>
        </row>
        <row r="201">
          <cell r="C201">
            <v>1</v>
          </cell>
          <cell r="H201">
            <v>1</v>
          </cell>
        </row>
        <row r="202">
          <cell r="C202">
            <v>1</v>
          </cell>
          <cell r="H202">
            <v>1</v>
          </cell>
        </row>
        <row r="203">
          <cell r="C203">
            <v>1</v>
          </cell>
          <cell r="H203">
            <v>1</v>
          </cell>
        </row>
        <row r="204">
          <cell r="C204">
            <v>1</v>
          </cell>
          <cell r="H204">
            <v>1</v>
          </cell>
        </row>
        <row r="205">
          <cell r="C205">
            <v>1</v>
          </cell>
          <cell r="H205">
            <v>1</v>
          </cell>
        </row>
        <row r="206">
          <cell r="C206">
            <v>1</v>
          </cell>
          <cell r="H206">
            <v>1</v>
          </cell>
        </row>
        <row r="207">
          <cell r="C207">
            <v>1</v>
          </cell>
          <cell r="H207">
            <v>1</v>
          </cell>
        </row>
        <row r="208">
          <cell r="C208">
            <v>1</v>
          </cell>
          <cell r="H208">
            <v>1</v>
          </cell>
        </row>
        <row r="209">
          <cell r="C209">
            <v>1</v>
          </cell>
          <cell r="H209">
            <v>1</v>
          </cell>
        </row>
        <row r="210">
          <cell r="C210">
            <v>1</v>
          </cell>
          <cell r="H210">
            <v>1</v>
          </cell>
        </row>
        <row r="211">
          <cell r="C211">
            <v>1</v>
          </cell>
          <cell r="H211">
            <v>1</v>
          </cell>
        </row>
        <row r="212">
          <cell r="C212">
            <v>1</v>
          </cell>
          <cell r="H212">
            <v>1</v>
          </cell>
        </row>
        <row r="213">
          <cell r="C213">
            <v>1</v>
          </cell>
          <cell r="H213">
            <v>1</v>
          </cell>
        </row>
        <row r="214">
          <cell r="C214">
            <v>1</v>
          </cell>
          <cell r="H214">
            <v>1</v>
          </cell>
        </row>
        <row r="215">
          <cell r="C215">
            <v>1</v>
          </cell>
          <cell r="H215">
            <v>1</v>
          </cell>
        </row>
        <row r="216">
          <cell r="C216">
            <v>1</v>
          </cell>
          <cell r="H216">
            <v>1</v>
          </cell>
        </row>
        <row r="217">
          <cell r="C217">
            <v>1</v>
          </cell>
          <cell r="H217">
            <v>1</v>
          </cell>
        </row>
        <row r="218">
          <cell r="C218">
            <v>1</v>
          </cell>
          <cell r="H218">
            <v>1</v>
          </cell>
        </row>
        <row r="219">
          <cell r="C219">
            <v>1</v>
          </cell>
          <cell r="H219">
            <v>1</v>
          </cell>
        </row>
        <row r="220">
          <cell r="C220">
            <v>1</v>
          </cell>
          <cell r="H220">
            <v>1</v>
          </cell>
        </row>
        <row r="221">
          <cell r="C221">
            <v>1</v>
          </cell>
          <cell r="H221">
            <v>1</v>
          </cell>
        </row>
        <row r="222">
          <cell r="C222">
            <v>1</v>
          </cell>
          <cell r="H222">
            <v>1</v>
          </cell>
        </row>
        <row r="223">
          <cell r="C223">
            <v>1</v>
          </cell>
          <cell r="H223">
            <v>1</v>
          </cell>
        </row>
        <row r="224">
          <cell r="C224">
            <v>1</v>
          </cell>
          <cell r="H224">
            <v>1</v>
          </cell>
        </row>
        <row r="225">
          <cell r="C225">
            <v>1</v>
          </cell>
          <cell r="H225">
            <v>1</v>
          </cell>
        </row>
        <row r="226">
          <cell r="C226">
            <v>1</v>
          </cell>
          <cell r="H226">
            <v>1</v>
          </cell>
        </row>
        <row r="227">
          <cell r="C227">
            <v>1</v>
          </cell>
          <cell r="H227">
            <v>1</v>
          </cell>
        </row>
        <row r="228">
          <cell r="C228">
            <v>1</v>
          </cell>
          <cell r="H228">
            <v>1</v>
          </cell>
        </row>
        <row r="229">
          <cell r="C229">
            <v>1</v>
          </cell>
          <cell r="H229">
            <v>1</v>
          </cell>
        </row>
        <row r="230">
          <cell r="C230">
            <v>1</v>
          </cell>
          <cell r="H230">
            <v>1</v>
          </cell>
        </row>
        <row r="231">
          <cell r="C231">
            <v>1</v>
          </cell>
          <cell r="H231">
            <v>1</v>
          </cell>
        </row>
        <row r="232">
          <cell r="C232">
            <v>1</v>
          </cell>
          <cell r="H232">
            <v>1</v>
          </cell>
        </row>
        <row r="233">
          <cell r="C233">
            <v>1</v>
          </cell>
          <cell r="H233">
            <v>1</v>
          </cell>
        </row>
        <row r="234">
          <cell r="C234">
            <v>1</v>
          </cell>
          <cell r="H234">
            <v>1</v>
          </cell>
        </row>
        <row r="235">
          <cell r="C235">
            <v>1</v>
          </cell>
          <cell r="H235">
            <v>1</v>
          </cell>
        </row>
        <row r="236">
          <cell r="C236">
            <v>1</v>
          </cell>
          <cell r="H236">
            <v>1</v>
          </cell>
        </row>
        <row r="237">
          <cell r="C237">
            <v>1</v>
          </cell>
          <cell r="H237">
            <v>1</v>
          </cell>
        </row>
        <row r="238">
          <cell r="C238">
            <v>1</v>
          </cell>
          <cell r="H238">
            <v>1</v>
          </cell>
        </row>
        <row r="239">
          <cell r="C239">
            <v>1</v>
          </cell>
          <cell r="H239">
            <v>1</v>
          </cell>
        </row>
        <row r="240">
          <cell r="C240">
            <v>1</v>
          </cell>
          <cell r="H240">
            <v>1</v>
          </cell>
        </row>
        <row r="241">
          <cell r="C241">
            <v>1</v>
          </cell>
          <cell r="H241">
            <v>1</v>
          </cell>
        </row>
        <row r="242">
          <cell r="C242">
            <v>1</v>
          </cell>
          <cell r="H242">
            <v>1</v>
          </cell>
        </row>
        <row r="243">
          <cell r="C243">
            <v>1</v>
          </cell>
          <cell r="H243">
            <v>1</v>
          </cell>
        </row>
        <row r="244">
          <cell r="C244">
            <v>1</v>
          </cell>
          <cell r="H244">
            <v>1</v>
          </cell>
        </row>
        <row r="245">
          <cell r="C245">
            <v>1</v>
          </cell>
          <cell r="H245">
            <v>1</v>
          </cell>
        </row>
        <row r="246">
          <cell r="C246">
            <v>1</v>
          </cell>
          <cell r="H246">
            <v>1</v>
          </cell>
        </row>
        <row r="247">
          <cell r="C247">
            <v>1</v>
          </cell>
          <cell r="H247">
            <v>1</v>
          </cell>
        </row>
        <row r="248">
          <cell r="C248">
            <v>1</v>
          </cell>
          <cell r="H248">
            <v>1</v>
          </cell>
        </row>
        <row r="249">
          <cell r="C249">
            <v>1</v>
          </cell>
          <cell r="H249">
            <v>1</v>
          </cell>
        </row>
        <row r="250">
          <cell r="C250">
            <v>1</v>
          </cell>
          <cell r="H250">
            <v>1</v>
          </cell>
        </row>
        <row r="251">
          <cell r="C251">
            <v>1</v>
          </cell>
          <cell r="H251">
            <v>1</v>
          </cell>
        </row>
        <row r="252">
          <cell r="C252">
            <v>1</v>
          </cell>
          <cell r="H252">
            <v>1</v>
          </cell>
        </row>
        <row r="253">
          <cell r="C253">
            <v>1</v>
          </cell>
          <cell r="H253">
            <v>1</v>
          </cell>
        </row>
        <row r="254">
          <cell r="C254">
            <v>1</v>
          </cell>
          <cell r="H254">
            <v>1</v>
          </cell>
        </row>
        <row r="255">
          <cell r="C255">
            <v>1</v>
          </cell>
          <cell r="H255">
            <v>1</v>
          </cell>
        </row>
        <row r="256">
          <cell r="C256">
            <v>1</v>
          </cell>
          <cell r="H256">
            <v>1</v>
          </cell>
        </row>
        <row r="257">
          <cell r="C257">
            <v>1</v>
          </cell>
          <cell r="H257">
            <v>1</v>
          </cell>
        </row>
        <row r="258">
          <cell r="C258">
            <v>1</v>
          </cell>
          <cell r="H258">
            <v>1</v>
          </cell>
        </row>
        <row r="259">
          <cell r="C259">
            <v>1</v>
          </cell>
          <cell r="H259">
            <v>1</v>
          </cell>
        </row>
        <row r="260">
          <cell r="C260">
            <v>1</v>
          </cell>
          <cell r="H260">
            <v>1</v>
          </cell>
        </row>
        <row r="261">
          <cell r="C261">
            <v>1</v>
          </cell>
          <cell r="H261">
            <v>1</v>
          </cell>
        </row>
        <row r="262">
          <cell r="C262">
            <v>1</v>
          </cell>
          <cell r="H262">
            <v>1</v>
          </cell>
        </row>
        <row r="263">
          <cell r="C263">
            <v>1</v>
          </cell>
          <cell r="H263">
            <v>1</v>
          </cell>
        </row>
        <row r="264">
          <cell r="C264">
            <v>1</v>
          </cell>
          <cell r="H264">
            <v>1</v>
          </cell>
        </row>
        <row r="265">
          <cell r="C265">
            <v>1</v>
          </cell>
          <cell r="H265">
            <v>1</v>
          </cell>
        </row>
        <row r="266">
          <cell r="C266">
            <v>1</v>
          </cell>
          <cell r="H266">
            <v>1</v>
          </cell>
        </row>
        <row r="267">
          <cell r="C267">
            <v>1</v>
          </cell>
          <cell r="H267">
            <v>1</v>
          </cell>
        </row>
        <row r="268">
          <cell r="C268">
            <v>1</v>
          </cell>
          <cell r="H268">
            <v>1</v>
          </cell>
        </row>
        <row r="269">
          <cell r="C269">
            <v>1</v>
          </cell>
          <cell r="H269">
            <v>1</v>
          </cell>
        </row>
        <row r="270">
          <cell r="C270">
            <v>1</v>
          </cell>
          <cell r="H270">
            <v>1</v>
          </cell>
        </row>
        <row r="271">
          <cell r="C271">
            <v>1</v>
          </cell>
          <cell r="H271">
            <v>1</v>
          </cell>
        </row>
        <row r="272">
          <cell r="C272">
            <v>1</v>
          </cell>
          <cell r="H272">
            <v>1</v>
          </cell>
        </row>
        <row r="273">
          <cell r="C273">
            <v>1</v>
          </cell>
          <cell r="H273">
            <v>1</v>
          </cell>
        </row>
        <row r="274">
          <cell r="C274">
            <v>1</v>
          </cell>
          <cell r="H274">
            <v>1</v>
          </cell>
        </row>
        <row r="275">
          <cell r="C275">
            <v>1</v>
          </cell>
          <cell r="H275">
            <v>1</v>
          </cell>
        </row>
        <row r="276">
          <cell r="C276">
            <v>1</v>
          </cell>
          <cell r="H276">
            <v>1</v>
          </cell>
        </row>
        <row r="277">
          <cell r="C277">
            <v>1</v>
          </cell>
          <cell r="H277">
            <v>1</v>
          </cell>
        </row>
        <row r="278">
          <cell r="C278">
            <v>1</v>
          </cell>
          <cell r="H278">
            <v>1</v>
          </cell>
        </row>
        <row r="279">
          <cell r="C279">
            <v>1</v>
          </cell>
          <cell r="H279">
            <v>1</v>
          </cell>
        </row>
        <row r="280">
          <cell r="C280">
            <v>1</v>
          </cell>
          <cell r="H280">
            <v>1</v>
          </cell>
        </row>
        <row r="281">
          <cell r="C281">
            <v>1</v>
          </cell>
          <cell r="H281">
            <v>1</v>
          </cell>
        </row>
        <row r="282">
          <cell r="C282">
            <v>1</v>
          </cell>
          <cell r="H282">
            <v>1</v>
          </cell>
        </row>
        <row r="283">
          <cell r="C283">
            <v>1</v>
          </cell>
          <cell r="H283">
            <v>1</v>
          </cell>
        </row>
        <row r="284">
          <cell r="C284">
            <v>1</v>
          </cell>
          <cell r="H284">
            <v>1</v>
          </cell>
        </row>
        <row r="285">
          <cell r="C285">
            <v>1</v>
          </cell>
          <cell r="H285">
            <v>1</v>
          </cell>
        </row>
        <row r="286">
          <cell r="C286">
            <v>1</v>
          </cell>
          <cell r="H286">
            <v>1</v>
          </cell>
        </row>
        <row r="287">
          <cell r="C287">
            <v>1</v>
          </cell>
          <cell r="H287">
            <v>1</v>
          </cell>
        </row>
        <row r="288">
          <cell r="C288">
            <v>1</v>
          </cell>
          <cell r="H288">
            <v>1</v>
          </cell>
        </row>
        <row r="289">
          <cell r="C289">
            <v>1</v>
          </cell>
          <cell r="H289">
            <v>1</v>
          </cell>
        </row>
        <row r="290">
          <cell r="C290">
            <v>1</v>
          </cell>
          <cell r="H290">
            <v>1</v>
          </cell>
        </row>
        <row r="291">
          <cell r="C291">
            <v>1</v>
          </cell>
          <cell r="H291">
            <v>1</v>
          </cell>
        </row>
        <row r="292">
          <cell r="C292">
            <v>1</v>
          </cell>
          <cell r="H292">
            <v>1</v>
          </cell>
        </row>
        <row r="293">
          <cell r="C293">
            <v>1</v>
          </cell>
          <cell r="H293">
            <v>1</v>
          </cell>
        </row>
        <row r="294">
          <cell r="C294">
            <v>1</v>
          </cell>
          <cell r="H294">
            <v>1</v>
          </cell>
        </row>
        <row r="295">
          <cell r="C295">
            <v>1</v>
          </cell>
          <cell r="H295">
            <v>1</v>
          </cell>
        </row>
        <row r="296">
          <cell r="C296">
            <v>1</v>
          </cell>
          <cell r="H296">
            <v>1</v>
          </cell>
        </row>
        <row r="297">
          <cell r="C297">
            <v>1</v>
          </cell>
          <cell r="H297">
            <v>1</v>
          </cell>
        </row>
        <row r="298">
          <cell r="C298">
            <v>1</v>
          </cell>
          <cell r="H298">
            <v>1</v>
          </cell>
        </row>
        <row r="299">
          <cell r="C299">
            <v>1</v>
          </cell>
          <cell r="H299">
            <v>1</v>
          </cell>
        </row>
        <row r="300">
          <cell r="C300">
            <v>1</v>
          </cell>
          <cell r="H300">
            <v>1</v>
          </cell>
        </row>
        <row r="301">
          <cell r="C301">
            <v>1</v>
          </cell>
          <cell r="H301">
            <v>1</v>
          </cell>
        </row>
        <row r="302">
          <cell r="C302">
            <v>1</v>
          </cell>
          <cell r="H302">
            <v>1</v>
          </cell>
        </row>
        <row r="303">
          <cell r="C303">
            <v>1</v>
          </cell>
          <cell r="H303">
            <v>1</v>
          </cell>
        </row>
        <row r="304">
          <cell r="C304">
            <v>1</v>
          </cell>
          <cell r="H304">
            <v>1</v>
          </cell>
        </row>
        <row r="305">
          <cell r="C305">
            <v>1</v>
          </cell>
          <cell r="H305">
            <v>1</v>
          </cell>
        </row>
        <row r="306">
          <cell r="C306">
            <v>1</v>
          </cell>
          <cell r="H306">
            <v>1</v>
          </cell>
        </row>
        <row r="307">
          <cell r="C307">
            <v>1</v>
          </cell>
          <cell r="H307">
            <v>1</v>
          </cell>
        </row>
        <row r="308">
          <cell r="C308">
            <v>1</v>
          </cell>
          <cell r="H308">
            <v>1</v>
          </cell>
        </row>
        <row r="309">
          <cell r="C309">
            <v>1</v>
          </cell>
          <cell r="H309">
            <v>1</v>
          </cell>
        </row>
        <row r="310">
          <cell r="C310">
            <v>1</v>
          </cell>
          <cell r="H310">
            <v>1</v>
          </cell>
        </row>
        <row r="311">
          <cell r="C311">
            <v>1</v>
          </cell>
          <cell r="H311">
            <v>1</v>
          </cell>
        </row>
        <row r="312">
          <cell r="C312">
            <v>1</v>
          </cell>
          <cell r="H312">
            <v>1</v>
          </cell>
        </row>
        <row r="313">
          <cell r="C313">
            <v>1</v>
          </cell>
          <cell r="H313">
            <v>1</v>
          </cell>
        </row>
        <row r="314">
          <cell r="C314">
            <v>1</v>
          </cell>
          <cell r="H314">
            <v>1</v>
          </cell>
        </row>
        <row r="315">
          <cell r="C315">
            <v>1</v>
          </cell>
          <cell r="H315">
            <v>1</v>
          </cell>
        </row>
        <row r="316">
          <cell r="C316">
            <v>1</v>
          </cell>
          <cell r="H316">
            <v>1</v>
          </cell>
        </row>
        <row r="317">
          <cell r="C317">
            <v>1</v>
          </cell>
          <cell r="H317">
            <v>1</v>
          </cell>
        </row>
        <row r="318">
          <cell r="C318">
            <v>1</v>
          </cell>
          <cell r="H318">
            <v>1</v>
          </cell>
        </row>
        <row r="319">
          <cell r="C319">
            <v>1</v>
          </cell>
          <cell r="H319">
            <v>1</v>
          </cell>
        </row>
        <row r="320">
          <cell r="C320">
            <v>1</v>
          </cell>
          <cell r="H320">
            <v>1</v>
          </cell>
        </row>
        <row r="321">
          <cell r="C321">
            <v>1</v>
          </cell>
          <cell r="H321">
            <v>1</v>
          </cell>
        </row>
        <row r="322">
          <cell r="C322">
            <v>1</v>
          </cell>
          <cell r="H322">
            <v>1</v>
          </cell>
        </row>
        <row r="323">
          <cell r="C323">
            <v>1</v>
          </cell>
          <cell r="H323">
            <v>1</v>
          </cell>
        </row>
        <row r="324">
          <cell r="C324">
            <v>1</v>
          </cell>
          <cell r="H324">
            <v>1</v>
          </cell>
        </row>
        <row r="325">
          <cell r="C325">
            <v>1</v>
          </cell>
          <cell r="H325">
            <v>1</v>
          </cell>
        </row>
        <row r="326">
          <cell r="C326">
            <v>1</v>
          </cell>
          <cell r="H326">
            <v>1</v>
          </cell>
        </row>
        <row r="327">
          <cell r="C327">
            <v>1</v>
          </cell>
          <cell r="H327">
            <v>1</v>
          </cell>
        </row>
        <row r="328">
          <cell r="C328">
            <v>1</v>
          </cell>
          <cell r="H328">
            <v>1</v>
          </cell>
        </row>
        <row r="329">
          <cell r="C329">
            <v>1</v>
          </cell>
          <cell r="H329">
            <v>1</v>
          </cell>
        </row>
        <row r="330">
          <cell r="C330">
            <v>1</v>
          </cell>
          <cell r="H330">
            <v>1</v>
          </cell>
        </row>
        <row r="331">
          <cell r="C331">
            <v>1</v>
          </cell>
          <cell r="H331">
            <v>1</v>
          </cell>
        </row>
        <row r="332">
          <cell r="C332">
            <v>1</v>
          </cell>
          <cell r="H332">
            <v>1</v>
          </cell>
        </row>
        <row r="333">
          <cell r="C333">
            <v>1</v>
          </cell>
          <cell r="H333">
            <v>1</v>
          </cell>
        </row>
        <row r="334">
          <cell r="C334">
            <v>1</v>
          </cell>
          <cell r="H334">
            <v>1</v>
          </cell>
        </row>
        <row r="335">
          <cell r="C335">
            <v>1</v>
          </cell>
          <cell r="H335">
            <v>1</v>
          </cell>
        </row>
        <row r="336">
          <cell r="C336">
            <v>1</v>
          </cell>
          <cell r="H336">
            <v>1</v>
          </cell>
        </row>
        <row r="337">
          <cell r="C337">
            <v>1</v>
          </cell>
          <cell r="H337">
            <v>1</v>
          </cell>
        </row>
        <row r="338">
          <cell r="C338">
            <v>1</v>
          </cell>
          <cell r="H338">
            <v>1</v>
          </cell>
        </row>
        <row r="339">
          <cell r="C339">
            <v>1</v>
          </cell>
          <cell r="H339">
            <v>1</v>
          </cell>
        </row>
        <row r="340">
          <cell r="C340">
            <v>1</v>
          </cell>
          <cell r="H340">
            <v>1</v>
          </cell>
        </row>
        <row r="341">
          <cell r="C341">
            <v>1</v>
          </cell>
          <cell r="H341">
            <v>1</v>
          </cell>
        </row>
        <row r="342">
          <cell r="C342">
            <v>1</v>
          </cell>
          <cell r="H342">
            <v>1</v>
          </cell>
        </row>
        <row r="343">
          <cell r="C343">
            <v>1</v>
          </cell>
          <cell r="H343">
            <v>1</v>
          </cell>
        </row>
        <row r="344">
          <cell r="C344">
            <v>1</v>
          </cell>
          <cell r="H344">
            <v>1</v>
          </cell>
        </row>
        <row r="345">
          <cell r="C345">
            <v>1</v>
          </cell>
          <cell r="H345">
            <v>1</v>
          </cell>
        </row>
        <row r="346">
          <cell r="C346">
            <v>1</v>
          </cell>
          <cell r="H346">
            <v>1</v>
          </cell>
        </row>
        <row r="347">
          <cell r="C347">
            <v>1</v>
          </cell>
          <cell r="H347">
            <v>1</v>
          </cell>
        </row>
        <row r="348">
          <cell r="C348">
            <v>1</v>
          </cell>
          <cell r="H348">
            <v>1</v>
          </cell>
        </row>
        <row r="349">
          <cell r="C349">
            <v>1</v>
          </cell>
          <cell r="H349">
            <v>1</v>
          </cell>
        </row>
        <row r="350">
          <cell r="C350">
            <v>1</v>
          </cell>
          <cell r="H350">
            <v>1</v>
          </cell>
        </row>
        <row r="351">
          <cell r="C351">
            <v>1</v>
          </cell>
          <cell r="H351">
            <v>1</v>
          </cell>
        </row>
        <row r="352">
          <cell r="C352">
            <v>1</v>
          </cell>
          <cell r="H352">
            <v>1</v>
          </cell>
        </row>
        <row r="353">
          <cell r="C353">
            <v>1</v>
          </cell>
          <cell r="H353">
            <v>1</v>
          </cell>
        </row>
        <row r="354">
          <cell r="C354">
            <v>1</v>
          </cell>
          <cell r="H354">
            <v>1</v>
          </cell>
        </row>
        <row r="355">
          <cell r="C355">
            <v>1</v>
          </cell>
          <cell r="H355">
            <v>1</v>
          </cell>
        </row>
        <row r="356">
          <cell r="C356">
            <v>1</v>
          </cell>
          <cell r="H356">
            <v>1</v>
          </cell>
        </row>
        <row r="357">
          <cell r="C357">
            <v>1</v>
          </cell>
          <cell r="H357">
            <v>1</v>
          </cell>
        </row>
        <row r="358">
          <cell r="C358">
            <v>1</v>
          </cell>
          <cell r="H358">
            <v>1</v>
          </cell>
        </row>
        <row r="359">
          <cell r="C359">
            <v>1</v>
          </cell>
          <cell r="H359">
            <v>1</v>
          </cell>
        </row>
        <row r="360">
          <cell r="C360">
            <v>1</v>
          </cell>
          <cell r="H360">
            <v>1</v>
          </cell>
        </row>
        <row r="361">
          <cell r="C361">
            <v>1</v>
          </cell>
          <cell r="H361">
            <v>1</v>
          </cell>
        </row>
        <row r="362">
          <cell r="C362">
            <v>1</v>
          </cell>
          <cell r="H362">
            <v>1</v>
          </cell>
        </row>
        <row r="363">
          <cell r="C363">
            <v>1</v>
          </cell>
          <cell r="H363">
            <v>1</v>
          </cell>
        </row>
        <row r="364">
          <cell r="C364">
            <v>1</v>
          </cell>
          <cell r="H364">
            <v>1</v>
          </cell>
        </row>
        <row r="365">
          <cell r="C365">
            <v>1</v>
          </cell>
          <cell r="H365">
            <v>1</v>
          </cell>
        </row>
        <row r="366">
          <cell r="C366">
            <v>1</v>
          </cell>
          <cell r="H366">
            <v>1</v>
          </cell>
        </row>
        <row r="367">
          <cell r="C367">
            <v>1</v>
          </cell>
          <cell r="H367">
            <v>1</v>
          </cell>
        </row>
        <row r="368">
          <cell r="C368">
            <v>1</v>
          </cell>
          <cell r="H368">
            <v>1</v>
          </cell>
        </row>
        <row r="369">
          <cell r="C369">
            <v>1</v>
          </cell>
          <cell r="H369">
            <v>1</v>
          </cell>
        </row>
        <row r="370">
          <cell r="C370">
            <v>1</v>
          </cell>
          <cell r="H370">
            <v>1</v>
          </cell>
        </row>
        <row r="371">
          <cell r="C371">
            <v>1</v>
          </cell>
          <cell r="H371">
            <v>1</v>
          </cell>
        </row>
        <row r="372">
          <cell r="C372">
            <v>1</v>
          </cell>
          <cell r="H372">
            <v>1</v>
          </cell>
        </row>
        <row r="373">
          <cell r="C373">
            <v>1</v>
          </cell>
          <cell r="H373">
            <v>1</v>
          </cell>
        </row>
        <row r="374">
          <cell r="C374">
            <v>1</v>
          </cell>
          <cell r="H374">
            <v>1</v>
          </cell>
        </row>
        <row r="375">
          <cell r="C375">
            <v>1</v>
          </cell>
          <cell r="H375">
            <v>1</v>
          </cell>
        </row>
        <row r="376">
          <cell r="C376">
            <v>1</v>
          </cell>
          <cell r="H376">
            <v>1</v>
          </cell>
        </row>
        <row r="377">
          <cell r="C377">
            <v>1</v>
          </cell>
          <cell r="H377">
            <v>1</v>
          </cell>
        </row>
        <row r="378">
          <cell r="C378">
            <v>1</v>
          </cell>
          <cell r="H378">
            <v>1</v>
          </cell>
        </row>
        <row r="379">
          <cell r="C379">
            <v>1</v>
          </cell>
          <cell r="H379">
            <v>1</v>
          </cell>
        </row>
        <row r="380">
          <cell r="C380">
            <v>1</v>
          </cell>
          <cell r="H380">
            <v>1</v>
          </cell>
        </row>
        <row r="381">
          <cell r="C381">
            <v>1</v>
          </cell>
          <cell r="H381">
            <v>1</v>
          </cell>
        </row>
        <row r="382">
          <cell r="C382">
            <v>1</v>
          </cell>
          <cell r="H382">
            <v>1</v>
          </cell>
        </row>
        <row r="383">
          <cell r="C383">
            <v>1</v>
          </cell>
          <cell r="H383">
            <v>1</v>
          </cell>
        </row>
        <row r="384">
          <cell r="C384">
            <v>1</v>
          </cell>
          <cell r="H384">
            <v>1</v>
          </cell>
        </row>
        <row r="385">
          <cell r="C385">
            <v>1</v>
          </cell>
          <cell r="H385">
            <v>1</v>
          </cell>
        </row>
        <row r="386">
          <cell r="C386">
            <v>1</v>
          </cell>
          <cell r="H386">
            <v>1</v>
          </cell>
        </row>
        <row r="387">
          <cell r="C387">
            <v>1</v>
          </cell>
          <cell r="H387">
            <v>1</v>
          </cell>
        </row>
        <row r="388">
          <cell r="C388">
            <v>1</v>
          </cell>
          <cell r="H388">
            <v>1</v>
          </cell>
        </row>
        <row r="389">
          <cell r="C389">
            <v>1</v>
          </cell>
          <cell r="H389">
            <v>1</v>
          </cell>
        </row>
        <row r="390">
          <cell r="C390">
            <v>1</v>
          </cell>
          <cell r="H390">
            <v>1</v>
          </cell>
        </row>
        <row r="391">
          <cell r="C391">
            <v>1</v>
          </cell>
          <cell r="H391">
            <v>1</v>
          </cell>
        </row>
        <row r="392">
          <cell r="C392">
            <v>1</v>
          </cell>
          <cell r="H392">
            <v>1</v>
          </cell>
        </row>
        <row r="393">
          <cell r="C393">
            <v>1</v>
          </cell>
          <cell r="H393">
            <v>1</v>
          </cell>
        </row>
        <row r="394">
          <cell r="C394">
            <v>1</v>
          </cell>
          <cell r="H394">
            <v>1</v>
          </cell>
        </row>
        <row r="395">
          <cell r="C395">
            <v>1</v>
          </cell>
          <cell r="H395">
            <v>1</v>
          </cell>
        </row>
        <row r="396">
          <cell r="C396">
            <v>1</v>
          </cell>
          <cell r="H396">
            <v>1</v>
          </cell>
        </row>
        <row r="397">
          <cell r="C397">
            <v>1</v>
          </cell>
          <cell r="H397">
            <v>1</v>
          </cell>
        </row>
        <row r="398">
          <cell r="C398">
            <v>1</v>
          </cell>
          <cell r="H398">
            <v>1</v>
          </cell>
        </row>
        <row r="399">
          <cell r="C399">
            <v>1</v>
          </cell>
          <cell r="H399">
            <v>1</v>
          </cell>
        </row>
        <row r="400">
          <cell r="C400">
            <v>1</v>
          </cell>
          <cell r="H400">
            <v>1</v>
          </cell>
        </row>
        <row r="401">
          <cell r="C401">
            <v>1</v>
          </cell>
          <cell r="H401">
            <v>1</v>
          </cell>
        </row>
        <row r="402">
          <cell r="C402">
            <v>1</v>
          </cell>
          <cell r="H402">
            <v>1</v>
          </cell>
        </row>
        <row r="403">
          <cell r="C403">
            <v>1</v>
          </cell>
          <cell r="H403">
            <v>1</v>
          </cell>
        </row>
        <row r="404">
          <cell r="C404">
            <v>1</v>
          </cell>
          <cell r="H404">
            <v>1</v>
          </cell>
        </row>
        <row r="405">
          <cell r="C405">
            <v>1</v>
          </cell>
          <cell r="H405">
            <v>1</v>
          </cell>
        </row>
        <row r="406">
          <cell r="C406">
            <v>1</v>
          </cell>
          <cell r="H406">
            <v>1</v>
          </cell>
        </row>
        <row r="407">
          <cell r="C407">
            <v>1</v>
          </cell>
          <cell r="H407">
            <v>1</v>
          </cell>
        </row>
        <row r="408">
          <cell r="C408">
            <v>1</v>
          </cell>
          <cell r="H408">
            <v>1</v>
          </cell>
        </row>
        <row r="409">
          <cell r="C409">
            <v>1</v>
          </cell>
          <cell r="H409">
            <v>1</v>
          </cell>
        </row>
        <row r="410">
          <cell r="C410">
            <v>1</v>
          </cell>
          <cell r="H410">
            <v>1</v>
          </cell>
        </row>
        <row r="411">
          <cell r="C411">
            <v>1</v>
          </cell>
          <cell r="H411">
            <v>1</v>
          </cell>
        </row>
        <row r="412">
          <cell r="C412">
            <v>1</v>
          </cell>
          <cell r="H412">
            <v>1</v>
          </cell>
        </row>
        <row r="413">
          <cell r="C413">
            <v>1</v>
          </cell>
          <cell r="H413">
            <v>1</v>
          </cell>
        </row>
        <row r="414">
          <cell r="C414">
            <v>1</v>
          </cell>
          <cell r="H414">
            <v>1</v>
          </cell>
        </row>
        <row r="415">
          <cell r="C415">
            <v>1</v>
          </cell>
          <cell r="H415">
            <v>1</v>
          </cell>
        </row>
        <row r="416">
          <cell r="C416">
            <v>1</v>
          </cell>
          <cell r="H416">
            <v>1</v>
          </cell>
        </row>
        <row r="417">
          <cell r="C417">
            <v>1</v>
          </cell>
          <cell r="H417">
            <v>1</v>
          </cell>
        </row>
        <row r="418">
          <cell r="C418">
            <v>1</v>
          </cell>
          <cell r="H418">
            <v>1</v>
          </cell>
        </row>
        <row r="419">
          <cell r="C419">
            <v>1</v>
          </cell>
          <cell r="H419">
            <v>1</v>
          </cell>
        </row>
        <row r="420">
          <cell r="C420">
            <v>1</v>
          </cell>
          <cell r="H420">
            <v>1</v>
          </cell>
        </row>
        <row r="421">
          <cell r="C421">
            <v>1</v>
          </cell>
          <cell r="H421">
            <v>1</v>
          </cell>
        </row>
        <row r="422">
          <cell r="C422">
            <v>1</v>
          </cell>
          <cell r="H422">
            <v>1</v>
          </cell>
        </row>
        <row r="423">
          <cell r="C423">
            <v>1</v>
          </cell>
          <cell r="H423">
            <v>1</v>
          </cell>
        </row>
        <row r="424">
          <cell r="C424">
            <v>1</v>
          </cell>
          <cell r="H424">
            <v>1</v>
          </cell>
        </row>
        <row r="425">
          <cell r="C425">
            <v>1</v>
          </cell>
          <cell r="H425">
            <v>1</v>
          </cell>
        </row>
        <row r="426">
          <cell r="C426">
            <v>1</v>
          </cell>
          <cell r="H426">
            <v>1</v>
          </cell>
        </row>
        <row r="427">
          <cell r="C427">
            <v>1</v>
          </cell>
          <cell r="H427">
            <v>1</v>
          </cell>
        </row>
        <row r="428">
          <cell r="C428">
            <v>1</v>
          </cell>
          <cell r="H428">
            <v>1</v>
          </cell>
        </row>
        <row r="429">
          <cell r="C429">
            <v>1</v>
          </cell>
          <cell r="H429">
            <v>1</v>
          </cell>
        </row>
        <row r="430">
          <cell r="C430">
            <v>1</v>
          </cell>
          <cell r="H430">
            <v>1</v>
          </cell>
        </row>
        <row r="431">
          <cell r="C431">
            <v>1</v>
          </cell>
          <cell r="H431">
            <v>1</v>
          </cell>
        </row>
        <row r="432">
          <cell r="C432">
            <v>1</v>
          </cell>
          <cell r="H432">
            <v>1</v>
          </cell>
        </row>
        <row r="433">
          <cell r="C433">
            <v>1</v>
          </cell>
          <cell r="H433">
            <v>1</v>
          </cell>
        </row>
        <row r="434">
          <cell r="C434">
            <v>1</v>
          </cell>
          <cell r="H434">
            <v>1</v>
          </cell>
        </row>
        <row r="435">
          <cell r="C435">
            <v>1</v>
          </cell>
          <cell r="H435">
            <v>1</v>
          </cell>
        </row>
        <row r="436">
          <cell r="C436">
            <v>1</v>
          </cell>
          <cell r="H436">
            <v>1</v>
          </cell>
        </row>
        <row r="437">
          <cell r="C437">
            <v>1</v>
          </cell>
          <cell r="H437">
            <v>1</v>
          </cell>
        </row>
        <row r="438">
          <cell r="C438">
            <v>1</v>
          </cell>
          <cell r="H438">
            <v>1</v>
          </cell>
        </row>
        <row r="439">
          <cell r="C439">
            <v>1</v>
          </cell>
          <cell r="H439">
            <v>1</v>
          </cell>
        </row>
        <row r="440">
          <cell r="C440">
            <v>1</v>
          </cell>
          <cell r="H440">
            <v>1</v>
          </cell>
        </row>
        <row r="441">
          <cell r="C441">
            <v>1</v>
          </cell>
          <cell r="H441">
            <v>1</v>
          </cell>
        </row>
        <row r="442">
          <cell r="C442">
            <v>1</v>
          </cell>
          <cell r="H442">
            <v>1</v>
          </cell>
        </row>
        <row r="443">
          <cell r="C443">
            <v>1</v>
          </cell>
          <cell r="H443">
            <v>1</v>
          </cell>
        </row>
        <row r="444">
          <cell r="C444">
            <v>1</v>
          </cell>
          <cell r="H444">
            <v>1</v>
          </cell>
        </row>
        <row r="445">
          <cell r="C445">
            <v>1</v>
          </cell>
          <cell r="H445">
            <v>1</v>
          </cell>
        </row>
        <row r="446">
          <cell r="C446">
            <v>1</v>
          </cell>
          <cell r="H446">
            <v>1</v>
          </cell>
        </row>
        <row r="447">
          <cell r="C447">
            <v>1</v>
          </cell>
          <cell r="H447">
            <v>1</v>
          </cell>
        </row>
        <row r="448">
          <cell r="C448">
            <v>1</v>
          </cell>
          <cell r="H448">
            <v>1</v>
          </cell>
        </row>
        <row r="449">
          <cell r="C449">
            <v>1</v>
          </cell>
          <cell r="H449">
            <v>1</v>
          </cell>
        </row>
        <row r="450">
          <cell r="C450">
            <v>1</v>
          </cell>
          <cell r="H450">
            <v>1</v>
          </cell>
        </row>
        <row r="451">
          <cell r="C451">
            <v>1</v>
          </cell>
          <cell r="H451">
            <v>1</v>
          </cell>
        </row>
        <row r="452">
          <cell r="C452">
            <v>1</v>
          </cell>
          <cell r="H452">
            <v>1</v>
          </cell>
        </row>
        <row r="453">
          <cell r="C453">
            <v>1</v>
          </cell>
          <cell r="H453">
            <v>1</v>
          </cell>
        </row>
        <row r="454">
          <cell r="C454">
            <v>1</v>
          </cell>
          <cell r="H454">
            <v>1</v>
          </cell>
        </row>
        <row r="455">
          <cell r="C455">
            <v>1</v>
          </cell>
          <cell r="H455">
            <v>1</v>
          </cell>
        </row>
        <row r="456">
          <cell r="C456">
            <v>1</v>
          </cell>
          <cell r="H456">
            <v>1</v>
          </cell>
        </row>
        <row r="457">
          <cell r="C457">
            <v>1</v>
          </cell>
          <cell r="H457">
            <v>1</v>
          </cell>
        </row>
        <row r="458">
          <cell r="C458">
            <v>1</v>
          </cell>
          <cell r="H458">
            <v>1</v>
          </cell>
        </row>
        <row r="459">
          <cell r="C459">
            <v>1</v>
          </cell>
          <cell r="H459">
            <v>1</v>
          </cell>
        </row>
        <row r="460">
          <cell r="C460">
            <v>1</v>
          </cell>
          <cell r="H460">
            <v>1</v>
          </cell>
        </row>
        <row r="461">
          <cell r="C461">
            <v>1</v>
          </cell>
          <cell r="H461">
            <v>1</v>
          </cell>
        </row>
        <row r="462">
          <cell r="C462">
            <v>1</v>
          </cell>
          <cell r="H462">
            <v>1</v>
          </cell>
        </row>
        <row r="463">
          <cell r="C463">
            <v>1</v>
          </cell>
          <cell r="H463">
            <v>1</v>
          </cell>
        </row>
        <row r="464">
          <cell r="C464">
            <v>1</v>
          </cell>
          <cell r="H464">
            <v>1</v>
          </cell>
        </row>
        <row r="465">
          <cell r="C465">
            <v>1</v>
          </cell>
          <cell r="H465">
            <v>1</v>
          </cell>
        </row>
        <row r="466">
          <cell r="C466">
            <v>1</v>
          </cell>
          <cell r="H466">
            <v>1</v>
          </cell>
        </row>
        <row r="467">
          <cell r="C467">
            <v>1</v>
          </cell>
          <cell r="H467">
            <v>1</v>
          </cell>
        </row>
        <row r="468">
          <cell r="C468">
            <v>1</v>
          </cell>
          <cell r="H468">
            <v>1</v>
          </cell>
        </row>
        <row r="469">
          <cell r="C469">
            <v>1</v>
          </cell>
          <cell r="H469">
            <v>1</v>
          </cell>
        </row>
        <row r="470">
          <cell r="C470">
            <v>1</v>
          </cell>
          <cell r="H470">
            <v>1</v>
          </cell>
        </row>
        <row r="471">
          <cell r="C471">
            <v>1</v>
          </cell>
          <cell r="H471">
            <v>1</v>
          </cell>
        </row>
        <row r="472">
          <cell r="C472">
            <v>1</v>
          </cell>
          <cell r="H472">
            <v>1</v>
          </cell>
        </row>
        <row r="473">
          <cell r="C473">
            <v>1</v>
          </cell>
          <cell r="H473">
            <v>1</v>
          </cell>
        </row>
        <row r="474">
          <cell r="C474">
            <v>1</v>
          </cell>
          <cell r="H474">
            <v>1</v>
          </cell>
        </row>
        <row r="475">
          <cell r="C475">
            <v>1</v>
          </cell>
          <cell r="H475">
            <v>1</v>
          </cell>
        </row>
        <row r="476">
          <cell r="C476">
            <v>1</v>
          </cell>
          <cell r="H476">
            <v>1</v>
          </cell>
        </row>
        <row r="477">
          <cell r="C477">
            <v>1</v>
          </cell>
          <cell r="H477">
            <v>1</v>
          </cell>
        </row>
        <row r="478">
          <cell r="C478">
            <v>1</v>
          </cell>
          <cell r="H478">
            <v>1</v>
          </cell>
        </row>
        <row r="479">
          <cell r="C479">
            <v>1</v>
          </cell>
          <cell r="H479">
            <v>1</v>
          </cell>
        </row>
        <row r="480">
          <cell r="C480">
            <v>1</v>
          </cell>
          <cell r="H480">
            <v>1</v>
          </cell>
        </row>
        <row r="481">
          <cell r="C481">
            <v>1</v>
          </cell>
          <cell r="H481">
            <v>1</v>
          </cell>
        </row>
        <row r="482">
          <cell r="C482">
            <v>1</v>
          </cell>
          <cell r="H482">
            <v>1</v>
          </cell>
        </row>
        <row r="483">
          <cell r="C483">
            <v>1</v>
          </cell>
          <cell r="H483">
            <v>1</v>
          </cell>
        </row>
        <row r="484">
          <cell r="C484">
            <v>1</v>
          </cell>
          <cell r="H484">
            <v>1</v>
          </cell>
        </row>
        <row r="485">
          <cell r="C485">
            <v>1</v>
          </cell>
          <cell r="H485">
            <v>1</v>
          </cell>
        </row>
        <row r="486">
          <cell r="C486">
            <v>1</v>
          </cell>
          <cell r="H486">
            <v>1</v>
          </cell>
        </row>
        <row r="487">
          <cell r="C487">
            <v>1</v>
          </cell>
          <cell r="H487">
            <v>1</v>
          </cell>
        </row>
        <row r="488">
          <cell r="C488">
            <v>1</v>
          </cell>
          <cell r="H488">
            <v>1</v>
          </cell>
        </row>
        <row r="489">
          <cell r="C489">
            <v>1</v>
          </cell>
          <cell r="H489">
            <v>1</v>
          </cell>
        </row>
        <row r="490">
          <cell r="C490">
            <v>1</v>
          </cell>
          <cell r="H490">
            <v>1</v>
          </cell>
        </row>
        <row r="491">
          <cell r="C491">
            <v>1</v>
          </cell>
          <cell r="H491">
            <v>1</v>
          </cell>
        </row>
        <row r="492">
          <cell r="C492">
            <v>1</v>
          </cell>
          <cell r="H492">
            <v>1</v>
          </cell>
        </row>
        <row r="493">
          <cell r="C493">
            <v>1</v>
          </cell>
          <cell r="H493">
            <v>1</v>
          </cell>
        </row>
        <row r="494">
          <cell r="C494">
            <v>1</v>
          </cell>
          <cell r="H494">
            <v>1</v>
          </cell>
        </row>
        <row r="495">
          <cell r="C495">
            <v>1</v>
          </cell>
          <cell r="H495">
            <v>1</v>
          </cell>
        </row>
        <row r="496">
          <cell r="C496">
            <v>1</v>
          </cell>
          <cell r="H496">
            <v>1</v>
          </cell>
        </row>
        <row r="497">
          <cell r="C497">
            <v>1</v>
          </cell>
          <cell r="H497">
            <v>1</v>
          </cell>
        </row>
        <row r="498">
          <cell r="C498">
            <v>1</v>
          </cell>
          <cell r="H498">
            <v>1</v>
          </cell>
        </row>
        <row r="499">
          <cell r="C499">
            <v>1</v>
          </cell>
          <cell r="H499">
            <v>1</v>
          </cell>
        </row>
        <row r="500">
          <cell r="C500">
            <v>1</v>
          </cell>
          <cell r="H500">
            <v>1</v>
          </cell>
        </row>
        <row r="501">
          <cell r="C501">
            <v>1</v>
          </cell>
          <cell r="H501">
            <v>1</v>
          </cell>
        </row>
        <row r="502">
          <cell r="C502">
            <v>1</v>
          </cell>
          <cell r="H502">
            <v>1</v>
          </cell>
        </row>
        <row r="503">
          <cell r="C503">
            <v>1</v>
          </cell>
          <cell r="H503">
            <v>1</v>
          </cell>
        </row>
        <row r="504">
          <cell r="C504">
            <v>1</v>
          </cell>
          <cell r="H504">
            <v>1</v>
          </cell>
        </row>
        <row r="505">
          <cell r="C505">
            <v>1</v>
          </cell>
          <cell r="H505">
            <v>1</v>
          </cell>
        </row>
        <row r="506">
          <cell r="C506">
            <v>1</v>
          </cell>
          <cell r="H506">
            <v>1</v>
          </cell>
        </row>
        <row r="507">
          <cell r="C507">
            <v>1</v>
          </cell>
          <cell r="H507">
            <v>1</v>
          </cell>
        </row>
        <row r="508">
          <cell r="C508">
            <v>1</v>
          </cell>
          <cell r="H508">
            <v>1</v>
          </cell>
        </row>
        <row r="509">
          <cell r="C509">
            <v>1</v>
          </cell>
          <cell r="H509">
            <v>1</v>
          </cell>
        </row>
        <row r="510">
          <cell r="C510">
            <v>1</v>
          </cell>
          <cell r="H510">
            <v>1</v>
          </cell>
        </row>
        <row r="511">
          <cell r="C511">
            <v>1</v>
          </cell>
          <cell r="H511">
            <v>1</v>
          </cell>
        </row>
        <row r="512">
          <cell r="C512">
            <v>1</v>
          </cell>
          <cell r="H512">
            <v>1</v>
          </cell>
        </row>
        <row r="513">
          <cell r="C513">
            <v>1</v>
          </cell>
          <cell r="H513">
            <v>1</v>
          </cell>
        </row>
        <row r="514">
          <cell r="C514">
            <v>1</v>
          </cell>
          <cell r="H514">
            <v>1</v>
          </cell>
        </row>
        <row r="515">
          <cell r="C515">
            <v>1</v>
          </cell>
          <cell r="H515">
            <v>1</v>
          </cell>
        </row>
        <row r="516">
          <cell r="C516">
            <v>1</v>
          </cell>
          <cell r="H516">
            <v>1</v>
          </cell>
        </row>
        <row r="517">
          <cell r="C517">
            <v>1</v>
          </cell>
          <cell r="H517">
            <v>1</v>
          </cell>
        </row>
        <row r="518">
          <cell r="C518">
            <v>1</v>
          </cell>
          <cell r="H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20th Jan 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>
        <row r="15">
          <cell r="Y15">
            <v>60828.427097872336</v>
          </cell>
        </row>
      </sheetData>
      <sheetData sheetId="3"/>
      <sheetData sheetId="4"/>
      <sheetData sheetId="5"/>
      <sheetData sheetId="6">
        <row r="3">
          <cell r="B3" t="str">
            <v>FOB ALG - Algeciras</v>
          </cell>
          <cell r="C3" t="str">
            <v>TT - Wire Transfer</v>
          </cell>
          <cell r="G3" t="str">
            <v>BD - BANGLADESH</v>
          </cell>
        </row>
        <row r="4">
          <cell r="B4" t="str">
            <v>FOB ALY - Alexandria</v>
          </cell>
          <cell r="C4" t="str">
            <v>LC - Letter of Credit</v>
          </cell>
          <cell r="G4" t="str">
            <v>BE - BELGIUM</v>
          </cell>
        </row>
        <row r="5">
          <cell r="B5" t="str">
            <v>FOB ANR - Antwerpen</v>
          </cell>
          <cell r="G5" t="str">
            <v>BR - BRAZIL</v>
          </cell>
        </row>
        <row r="6">
          <cell r="B6" t="str">
            <v>FOB BKK - Bangkok</v>
          </cell>
          <cell r="G6" t="str">
            <v>KH - CAMBODIA</v>
          </cell>
        </row>
        <row r="7">
          <cell r="B7" t="str">
            <v>FOB BLW - Belawan</v>
          </cell>
          <cell r="G7" t="str">
            <v>CA - CANADA</v>
          </cell>
        </row>
        <row r="8">
          <cell r="B8" t="str">
            <v>FOB BOL - Boleslawiec</v>
          </cell>
          <cell r="G8" t="str">
            <v>CN - CHINA</v>
          </cell>
        </row>
        <row r="9">
          <cell r="B9" t="str">
            <v>FOB BOM - Bombay</v>
          </cell>
          <cell r="G9" t="str">
            <v>CO - COLOMBIA</v>
          </cell>
        </row>
        <row r="10">
          <cell r="B10" t="str">
            <v>FOB BRA - Braunau</v>
          </cell>
          <cell r="G10" t="str">
            <v>CZ - CZECH REPUBLIC</v>
          </cell>
        </row>
        <row r="11">
          <cell r="B11" t="str">
            <v>FOB BRV - Bremerhaven</v>
          </cell>
          <cell r="G11" t="str">
            <v>DK - DENMARK</v>
          </cell>
        </row>
        <row r="12">
          <cell r="B12" t="str">
            <v>FOB CAN - Guangzhou</v>
          </cell>
          <cell r="G12" t="str">
            <v>EG - EGYPT</v>
          </cell>
        </row>
        <row r="13">
          <cell r="B13" t="str">
            <v>FOB CBN - Cirebon</v>
          </cell>
          <cell r="G13" t="str">
            <v>FI - FINLAND</v>
          </cell>
        </row>
        <row r="14">
          <cell r="B14" t="str">
            <v>FOB CCA - Civita Castellana</v>
          </cell>
          <cell r="G14" t="str">
            <v>FR - FRANCE</v>
          </cell>
        </row>
        <row r="15">
          <cell r="B15" t="str">
            <v>FOB CCU - Kolkata</v>
          </cell>
          <cell r="G15" t="str">
            <v>DE - GERMANY, FEDERAL REPUBLIC OF</v>
          </cell>
        </row>
        <row r="16">
          <cell r="B16" t="str">
            <v>FOB CDC - Citta di Castello</v>
          </cell>
          <cell r="G16" t="str">
            <v>GR - GREECE</v>
          </cell>
        </row>
        <row r="17">
          <cell r="B17" t="str">
            <v>FOB CEB - Cebu</v>
          </cell>
          <cell r="G17" t="str">
            <v>HK - HONG KONG</v>
          </cell>
        </row>
        <row r="18">
          <cell r="B18" t="str">
            <v>FOB CJN - Chenjian</v>
          </cell>
          <cell r="G18" t="str">
            <v>HU - HUNGARY</v>
          </cell>
        </row>
        <row r="19">
          <cell r="B19" t="str">
            <v>FOB CGP - Chittagong</v>
          </cell>
          <cell r="G19" t="str">
            <v>IS - ICELAND</v>
          </cell>
        </row>
        <row r="20">
          <cell r="B20" t="str">
            <v>FOB CMB - Colombo</v>
          </cell>
          <cell r="G20" t="str">
            <v>IN - INDIA</v>
          </cell>
        </row>
        <row r="21">
          <cell r="B21" t="str">
            <v>FOB CND - Constanta</v>
          </cell>
          <cell r="G21" t="str">
            <v>ID - INDONESIA</v>
          </cell>
        </row>
        <row r="22">
          <cell r="B22" t="str">
            <v>FOB COK - Cochin</v>
          </cell>
          <cell r="G22" t="str">
            <v>IE - IRELAND</v>
          </cell>
        </row>
        <row r="23">
          <cell r="B23" t="str">
            <v>FOB COZ - Chaozhou</v>
          </cell>
          <cell r="G23" t="str">
            <v>IL - ISRAEL</v>
          </cell>
        </row>
        <row r="24">
          <cell r="B24" t="str">
            <v>FOB CTG - Cartegena</v>
          </cell>
          <cell r="G24" t="str">
            <v>IT - ITALY</v>
          </cell>
        </row>
        <row r="25">
          <cell r="B25" t="str">
            <v>FOB CWN - Chiwan</v>
          </cell>
          <cell r="G25" t="str">
            <v>JP - JAPAN</v>
          </cell>
        </row>
        <row r="26">
          <cell r="B26" t="str">
            <v>FOB DAD - Da Nang</v>
          </cell>
          <cell r="G26" t="str">
            <v>KR - KOREA, REPUBLIC OF</v>
          </cell>
        </row>
        <row r="27">
          <cell r="B27" t="str">
            <v>FOB DEL - New Delhi</v>
          </cell>
          <cell r="G27" t="str">
            <v>MY - MALAYSIA</v>
          </cell>
        </row>
        <row r="28">
          <cell r="B28" t="str">
            <v>FOB DLC - Dalian</v>
          </cell>
          <cell r="G28" t="str">
            <v>MX - MEXICO</v>
          </cell>
        </row>
        <row r="29">
          <cell r="B29" t="str">
            <v>FOB DUT - Deruta</v>
          </cell>
          <cell r="G29" t="str">
            <v>MN - MONGOLIA</v>
          </cell>
        </row>
        <row r="30">
          <cell r="B30" t="str">
            <v>FOB ESS - Essen</v>
          </cell>
          <cell r="G30" t="str">
            <v>NP - NEPAL</v>
          </cell>
        </row>
        <row r="31">
          <cell r="B31" t="str">
            <v>EXW - Ex Works - Same Addess As PO</v>
          </cell>
          <cell r="G31" t="str">
            <v>NL - NETHERLANDS</v>
          </cell>
        </row>
        <row r="32">
          <cell r="B32" t="str">
            <v xml:space="preserve">EXW - Ex Works - Address Provided In Notes </v>
          </cell>
          <cell r="G32" t="str">
            <v>NO - NORWAY</v>
          </cell>
        </row>
        <row r="33">
          <cell r="B33" t="str">
            <v>FOB FOC - Fuzhou</v>
          </cell>
          <cell r="G33" t="str">
            <v>PK - PAKISTAN</v>
          </cell>
        </row>
        <row r="34">
          <cell r="B34" t="str">
            <v>FOB FOS - Foshan</v>
          </cell>
          <cell r="G34" t="str">
            <v>PA - PANAMA</v>
          </cell>
        </row>
        <row r="35">
          <cell r="B35" t="str">
            <v>FOB GDY - Gdynia</v>
          </cell>
          <cell r="G35" t="str">
            <v>PH - PHILIPPINES</v>
          </cell>
        </row>
        <row r="36">
          <cell r="B36" t="str">
            <v>FOB GNW - Gniewkowo</v>
          </cell>
          <cell r="G36" t="str">
            <v>PL - POLAND</v>
          </cell>
        </row>
        <row r="37">
          <cell r="B37" t="str">
            <v>FOB GOA - Genoa</v>
          </cell>
          <cell r="G37" t="str">
            <v>PT - PORTUGAL</v>
          </cell>
        </row>
        <row r="38">
          <cell r="B38" t="str">
            <v>FOB HAL - Halifax</v>
          </cell>
          <cell r="G38" t="str">
            <v>SG - SINGAPORE</v>
          </cell>
        </row>
        <row r="39">
          <cell r="B39" t="str">
            <v>FOB HAM - Hamburg</v>
          </cell>
          <cell r="G39" t="str">
            <v>SK - SLOVAKIA</v>
          </cell>
        </row>
        <row r="40">
          <cell r="B40" t="str">
            <v>FOB HHH - Hochheim</v>
          </cell>
          <cell r="G40" t="str">
            <v>SI - SLOVENIA</v>
          </cell>
        </row>
        <row r="41">
          <cell r="B41" t="str">
            <v>FOB HKG - Hong Kong</v>
          </cell>
          <cell r="G41" t="str">
            <v>ES - SPAIN</v>
          </cell>
        </row>
        <row r="42">
          <cell r="B42" t="str">
            <v>FOB HPH - Haiphong</v>
          </cell>
          <cell r="G42" t="str">
            <v>LK - SRI LANKA</v>
          </cell>
        </row>
        <row r="43">
          <cell r="B43" t="str">
            <v>FOB HUA - Huang Pu</v>
          </cell>
          <cell r="G43" t="str">
            <v>SE - SWEDEN</v>
          </cell>
        </row>
        <row r="44">
          <cell r="B44" t="str">
            <v>FOB IST - Istanbul</v>
          </cell>
          <cell r="G44" t="str">
            <v>CH - SWITZERLAND</v>
          </cell>
        </row>
        <row r="45">
          <cell r="B45" t="str">
            <v>FOB ITJ - Itajai</v>
          </cell>
          <cell r="G45" t="str">
            <v>TW - TAIWAN</v>
          </cell>
        </row>
        <row r="46">
          <cell r="B46" t="str">
            <v>FOB JKT - Jakarta</v>
          </cell>
          <cell r="G46" t="str">
            <v>TH - THAILAND</v>
          </cell>
        </row>
        <row r="47">
          <cell r="B47" t="str">
            <v>FOB KEL - Keelung</v>
          </cell>
          <cell r="G47" t="str">
            <v>TN - TUNISIA</v>
          </cell>
        </row>
        <row r="48">
          <cell r="B48" t="str">
            <v>FOB KHH - Kaosiung</v>
          </cell>
          <cell r="G48" t="str">
            <v>TR - TURKEY</v>
          </cell>
        </row>
        <row r="49">
          <cell r="B49" t="str">
            <v>FOB KHI - Karachi</v>
          </cell>
          <cell r="G49" t="str">
            <v>GB - UNITED KINGDOM</v>
          </cell>
        </row>
        <row r="50">
          <cell r="B50" t="str">
            <v>FOB KLA - Port Klang</v>
          </cell>
          <cell r="G50" t="str">
            <v>US - USA</v>
          </cell>
        </row>
        <row r="51">
          <cell r="B51" t="str">
            <v>FOB KOS - Sihanoukville</v>
          </cell>
          <cell r="G51" t="str">
            <v>VN - VIETNAM</v>
          </cell>
        </row>
        <row r="52">
          <cell r="B52" t="str">
            <v>FOB KRO - Krosnos</v>
          </cell>
        </row>
        <row r="53">
          <cell r="B53" t="str">
            <v>FOB LCH - Laem Chabang</v>
          </cell>
        </row>
        <row r="54">
          <cell r="B54" t="str">
            <v>FOB LDN - Ladna</v>
          </cell>
        </row>
        <row r="55">
          <cell r="B55" t="str">
            <v>FOB LEI - Leixoes</v>
          </cell>
        </row>
        <row r="56">
          <cell r="B56" t="str">
            <v>FOB LIS - Lisboa</v>
          </cell>
        </row>
        <row r="57">
          <cell r="B57" t="str">
            <v>FOB LIV - Livorno</v>
          </cell>
        </row>
        <row r="58">
          <cell r="B58" t="str">
            <v>FOB LLH - Leghorn</v>
          </cell>
        </row>
        <row r="59">
          <cell r="B59" t="str">
            <v>FOB LLN - Lubiana</v>
          </cell>
        </row>
        <row r="60">
          <cell r="B60" t="str">
            <v>FOB LNR - Lednieke Rovne</v>
          </cell>
        </row>
        <row r="61">
          <cell r="B61" t="str">
            <v>FOB MAA - Madras</v>
          </cell>
        </row>
        <row r="62">
          <cell r="B62" t="str">
            <v>FOB MAM - Sao Mamede</v>
          </cell>
        </row>
        <row r="63">
          <cell r="B63" t="str">
            <v>FOB MEC - Meckenheim</v>
          </cell>
        </row>
        <row r="64">
          <cell r="B64" t="str">
            <v>FOB MES - Medan</v>
          </cell>
        </row>
        <row r="65">
          <cell r="B65" t="str">
            <v>FOB MNL - Manila</v>
          </cell>
        </row>
        <row r="66">
          <cell r="B66" t="str">
            <v>FOB MP9 - Montecalvo Irpino</v>
          </cell>
        </row>
        <row r="67">
          <cell r="B67" t="str">
            <v>FOB MTR - Montreal</v>
          </cell>
        </row>
        <row r="68">
          <cell r="B68" t="str">
            <v>FOB MUA - Muara</v>
          </cell>
        </row>
        <row r="69">
          <cell r="B69" t="str">
            <v>FOB MUN - Mundra</v>
          </cell>
        </row>
        <row r="70">
          <cell r="B70" t="str">
            <v>FOB NEC - Neustaft</v>
          </cell>
        </row>
        <row r="71">
          <cell r="B71" t="str">
            <v>FOB NGB - Ningbo</v>
          </cell>
        </row>
        <row r="72">
          <cell r="B72" t="str">
            <v>FOB NKG - Nanjing</v>
          </cell>
        </row>
        <row r="73">
          <cell r="B73" t="str">
            <v>FOB NSA - Nhava Sheva</v>
          </cell>
        </row>
        <row r="74">
          <cell r="B74" t="str">
            <v>FOB NTG - Nantong</v>
          </cell>
        </row>
        <row r="75">
          <cell r="B75" t="str">
            <v>FOB NVT - Navegantes</v>
          </cell>
        </row>
        <row r="76">
          <cell r="B76" t="str">
            <v>FOB OLN - Olen</v>
          </cell>
        </row>
        <row r="77">
          <cell r="B77" t="str">
            <v>FOB OPO - Porto</v>
          </cell>
        </row>
        <row r="78">
          <cell r="B78" t="str">
            <v>FOB PAP - Port Au Prince</v>
          </cell>
        </row>
        <row r="79">
          <cell r="B79" t="str">
            <v>FOB PAP - Panipat</v>
          </cell>
        </row>
        <row r="80">
          <cell r="B80" t="str">
            <v>FOB PEG - Perugia</v>
          </cell>
        </row>
        <row r="81">
          <cell r="B81" t="str">
            <v>FOB PEN - Penang</v>
          </cell>
        </row>
        <row r="82">
          <cell r="B82" t="str">
            <v>FOB PGU - Pasir Gudang</v>
          </cell>
        </row>
        <row r="83">
          <cell r="B83" t="str">
            <v>FOB PKG - Port Klang</v>
          </cell>
        </row>
        <row r="84">
          <cell r="B84" t="str">
            <v>FOB PNG - Paranagua</v>
          </cell>
        </row>
        <row r="85">
          <cell r="B85" t="str">
            <v>FOB PNH - Phnom Penh</v>
          </cell>
        </row>
        <row r="86">
          <cell r="B86" t="str">
            <v>FOB PRG - Praha</v>
          </cell>
        </row>
        <row r="87">
          <cell r="B87" t="str">
            <v>FOB PUS - Busan</v>
          </cell>
        </row>
        <row r="88">
          <cell r="B88" t="str">
            <v>FOB REG - Reggio di Calabria</v>
          </cell>
        </row>
        <row r="89">
          <cell r="B89" t="str">
            <v>FOB RIG - Rio Grande</v>
          </cell>
        </row>
        <row r="90">
          <cell r="B90" t="str">
            <v>FOB RTM - Rotterdam</v>
          </cell>
        </row>
        <row r="91">
          <cell r="B91" t="str">
            <v>FOB RVN - Rovene</v>
          </cell>
        </row>
        <row r="92">
          <cell r="B92" t="str">
            <v>FOB SER - Seria</v>
          </cell>
        </row>
        <row r="93">
          <cell r="B93" t="str">
            <v>FOB SER - Serang</v>
          </cell>
        </row>
        <row r="94">
          <cell r="B94" t="str">
            <v>FOB SFS - S O Francisco Do Sul</v>
          </cell>
        </row>
        <row r="95">
          <cell r="B95" t="str">
            <v>FOB SGN - Ho Chi Minh</v>
          </cell>
        </row>
        <row r="96">
          <cell r="B96" t="str">
            <v>FOB SGV - San Giovanni Valldarno</v>
          </cell>
        </row>
        <row r="97">
          <cell r="B97" t="str">
            <v>FOB SHA - Shanghai</v>
          </cell>
        </row>
        <row r="98">
          <cell r="B98" t="str">
            <v>FOB SHK - Shekou</v>
          </cell>
        </row>
        <row r="99">
          <cell r="B99" t="str">
            <v>FOB SHV - Sihanoukville</v>
          </cell>
        </row>
        <row r="100">
          <cell r="B100" t="str">
            <v>FOB SIN - Singapore</v>
          </cell>
        </row>
        <row r="101">
          <cell r="B101" t="str">
            <v>FOB SPE - La Spezia</v>
          </cell>
        </row>
        <row r="102">
          <cell r="B102" t="str">
            <v>FOB SRG - Semarang</v>
          </cell>
        </row>
        <row r="103">
          <cell r="B103" t="str">
            <v>FOB SSH - Sanshan</v>
          </cell>
        </row>
        <row r="104">
          <cell r="B104" t="str">
            <v>FOB SUB - Surabaya</v>
          </cell>
        </row>
        <row r="105">
          <cell r="B105" t="str">
            <v>FOB SUD - Shunde</v>
          </cell>
        </row>
        <row r="106">
          <cell r="B106" t="str">
            <v>FOB SUI - Huang Pu</v>
          </cell>
        </row>
        <row r="107">
          <cell r="B107" t="str">
            <v>FOB SWA - Shantou</v>
          </cell>
        </row>
        <row r="108">
          <cell r="B108" t="str">
            <v>FOB SZW - Skrzyszow</v>
          </cell>
        </row>
        <row r="109">
          <cell r="B109" t="str">
            <v>FOB SZX - Shenzhen</v>
          </cell>
        </row>
        <row r="110">
          <cell r="B110" t="str">
            <v>FOB TAI - Taichung</v>
          </cell>
        </row>
        <row r="111">
          <cell r="B111" t="str">
            <v>FOB TAO - Qingdao</v>
          </cell>
        </row>
        <row r="112">
          <cell r="B112" t="str">
            <v>FOB TAR - Tarnow</v>
          </cell>
        </row>
        <row r="113">
          <cell r="B113" t="str">
            <v>FOB TPE - Taipei</v>
          </cell>
        </row>
        <row r="114">
          <cell r="B114" t="str">
            <v>FOB TPP - Tanjung Pelepas</v>
          </cell>
        </row>
        <row r="115">
          <cell r="B115" t="str">
            <v>FOB TSN - Tianjin</v>
          </cell>
        </row>
        <row r="116">
          <cell r="B116" t="str">
            <v>FOB TUN - Tunis</v>
          </cell>
        </row>
        <row r="117">
          <cell r="B117" t="str">
            <v>FOB TUT - Tuticorin</v>
          </cell>
        </row>
        <row r="118">
          <cell r="B118" t="str">
            <v>FOB TXG - TianjinXingang</v>
          </cell>
        </row>
        <row r="119">
          <cell r="B119" t="str">
            <v>FOB TXG - Taichung</v>
          </cell>
        </row>
        <row r="120">
          <cell r="B120" t="str">
            <v>FOB TYO - Tokyo</v>
          </cell>
        </row>
        <row r="121">
          <cell r="B121" t="str">
            <v>FOB UIH - Qui Nhon</v>
          </cell>
        </row>
        <row r="122">
          <cell r="B122" t="str">
            <v>FOB UKB - Kobe</v>
          </cell>
        </row>
        <row r="123">
          <cell r="B123" t="str">
            <v>FOB VAN - Vancouver</v>
          </cell>
        </row>
        <row r="124">
          <cell r="B124" t="str">
            <v>FOB VLC - Valencia</v>
          </cell>
        </row>
        <row r="125">
          <cell r="B125" t="str">
            <v>FOB WBU - Weissenburg</v>
          </cell>
        </row>
        <row r="126">
          <cell r="B126" t="str">
            <v>FOB WNZ - Wenzhou</v>
          </cell>
        </row>
        <row r="127">
          <cell r="B127" t="str">
            <v>FOB WOL - Wolborz</v>
          </cell>
        </row>
        <row r="128">
          <cell r="B128" t="str">
            <v>FOB WUH - Wuhan</v>
          </cell>
        </row>
        <row r="129">
          <cell r="B129" t="str">
            <v>FOB WWS - Weisswasser</v>
          </cell>
        </row>
        <row r="130">
          <cell r="B130" t="str">
            <v>FOB XGG - Xingang</v>
          </cell>
        </row>
        <row r="131">
          <cell r="B131" t="str">
            <v>FOB XIX - Xi Xiang</v>
          </cell>
        </row>
        <row r="132">
          <cell r="B132" t="str">
            <v>FOB XMN - Xiamen</v>
          </cell>
        </row>
        <row r="133">
          <cell r="B133" t="str">
            <v>FOB YHZ - Halifax Airport</v>
          </cell>
        </row>
        <row r="134">
          <cell r="B134" t="str">
            <v>FOB YOK - Yokohama</v>
          </cell>
        </row>
        <row r="135">
          <cell r="B135" t="str">
            <v>FOB YTN - Yantian</v>
          </cell>
        </row>
        <row r="136">
          <cell r="B136" t="str">
            <v>FOB ZIY - Fiorentino</v>
          </cell>
        </row>
        <row r="137">
          <cell r="B137" t="str">
            <v>FOB ZSN - Zhongshan</v>
          </cell>
        </row>
        <row r="138">
          <cell r="B138" t="str">
            <v>FOB ZUH - Zhuhai</v>
          </cell>
        </row>
        <row r="139">
          <cell r="B139" t="str">
            <v>FOB XXX - Not on list. Put port name in notes.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3"/>
  <sheetViews>
    <sheetView tabSelected="1" topLeftCell="AG1" zoomScale="99" zoomScaleNormal="99" workbookViewId="0">
      <selection activeCell="AJ10" sqref="AJ10"/>
    </sheetView>
  </sheetViews>
  <sheetFormatPr defaultColWidth="8" defaultRowHeight="15" x14ac:dyDescent="0.25"/>
  <cols>
    <col min="1" max="1" width="8.875" style="1" customWidth="1"/>
    <col min="2" max="2" width="6.25" style="2" customWidth="1"/>
    <col min="3" max="3" width="7.375" style="2" customWidth="1"/>
    <col min="4" max="4" width="15" style="2" customWidth="1"/>
    <col min="5" max="5" width="9.75" style="2" customWidth="1"/>
    <col min="6" max="6" width="14.75" style="2" customWidth="1"/>
    <col min="7" max="7" width="24.875" style="2" customWidth="1"/>
    <col min="8" max="8" width="48.875" style="2" customWidth="1"/>
    <col min="9" max="9" width="18.125" style="2" customWidth="1"/>
    <col min="10" max="10" width="20.5" style="2" customWidth="1"/>
    <col min="11" max="11" width="20.625" style="2" customWidth="1"/>
    <col min="12" max="12" width="57.875" style="2" customWidth="1"/>
    <col min="13" max="13" width="17" style="2" customWidth="1"/>
    <col min="14" max="14" width="14" style="2" customWidth="1"/>
    <col min="15" max="15" width="14.875" style="2" customWidth="1"/>
    <col min="16" max="16" width="8.875" style="2" customWidth="1"/>
    <col min="17" max="17" width="7.75" style="3" customWidth="1"/>
    <col min="18" max="18" width="7.5" style="3" customWidth="1"/>
    <col min="19" max="19" width="8.25" style="2" customWidth="1"/>
    <col min="20" max="20" width="9.25" style="46" customWidth="1"/>
    <col min="21" max="21" width="10.375" style="46" customWidth="1"/>
    <col min="22" max="22" width="10.5" style="46" customWidth="1"/>
    <col min="23" max="23" width="7.875" style="47" customWidth="1"/>
    <col min="24" max="24" width="5.5" style="48" customWidth="1"/>
    <col min="25" max="25" width="12" style="49" customWidth="1"/>
    <col min="26" max="26" width="8.75" style="47" customWidth="1"/>
    <col min="27" max="27" width="8.625" style="48" customWidth="1"/>
    <col min="28" max="28" width="6.875" style="2" customWidth="1"/>
    <col min="29" max="29" width="7.75" style="3" customWidth="1"/>
    <col min="30" max="30" width="14.625" style="2" customWidth="1"/>
    <col min="31" max="31" width="7.375" style="4" customWidth="1"/>
    <col min="32" max="32" width="7.875" style="3" customWidth="1"/>
    <col min="33" max="33" width="7.375" style="3" customWidth="1"/>
    <col min="34" max="34" width="6.875" style="4" customWidth="1"/>
    <col min="35" max="35" width="7.25" style="3" customWidth="1"/>
    <col min="36" max="36" width="10.125" style="4" customWidth="1"/>
    <col min="37" max="38" width="9.5" style="3" customWidth="1"/>
    <col min="39" max="39" width="10.125" style="4" customWidth="1"/>
    <col min="40" max="40" width="9.5" style="3" customWidth="1"/>
    <col min="41" max="41" width="7.125" style="4" customWidth="1"/>
    <col min="42" max="42" width="8.125" style="3" customWidth="1"/>
    <col min="43" max="43" width="7.125" style="4" customWidth="1"/>
    <col min="44" max="45" width="8.125" style="3" customWidth="1"/>
    <col min="46" max="46" width="7.125" style="4" customWidth="1"/>
    <col min="47" max="47" width="8.125" style="3" customWidth="1"/>
    <col min="48" max="48" width="6.875" style="3" customWidth="1"/>
    <col min="49" max="49" width="8.375" style="3" customWidth="1"/>
    <col min="50" max="50" width="8.875" style="3" customWidth="1"/>
    <col min="51" max="52" width="10.625" style="3" customWidth="1"/>
    <col min="53" max="53" width="8" style="2" customWidth="1"/>
    <col min="54" max="54" width="11.125" style="2" customWidth="1"/>
    <col min="55" max="55" width="8" style="2"/>
    <col min="56" max="56" width="10.125" style="3" customWidth="1"/>
    <col min="57" max="57" width="13.125" style="3" customWidth="1"/>
    <col min="58" max="16384" width="8" style="2"/>
  </cols>
  <sheetData>
    <row r="1" spans="1:57" ht="68.099999999999994" customHeight="1" x14ac:dyDescent="0.2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0" t="s">
        <v>15</v>
      </c>
      <c r="Q1" s="11" t="s">
        <v>16</v>
      </c>
      <c r="R1" s="12" t="s">
        <v>17</v>
      </c>
      <c r="S1" s="13" t="s">
        <v>18</v>
      </c>
      <c r="T1" s="14" t="s">
        <v>19</v>
      </c>
      <c r="U1" s="14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18" t="s">
        <v>25</v>
      </c>
      <c r="AA1" s="19" t="s">
        <v>26</v>
      </c>
      <c r="AB1" s="6" t="s">
        <v>27</v>
      </c>
      <c r="AC1" s="20" t="s">
        <v>28</v>
      </c>
      <c r="AD1" s="6" t="s">
        <v>29</v>
      </c>
      <c r="AE1" s="21" t="s">
        <v>30</v>
      </c>
      <c r="AF1" s="22" t="s">
        <v>31</v>
      </c>
      <c r="AG1" s="20" t="s">
        <v>32</v>
      </c>
      <c r="AH1" s="21" t="s">
        <v>33</v>
      </c>
      <c r="AI1" s="20" t="s">
        <v>34</v>
      </c>
      <c r="AJ1" s="21" t="s">
        <v>35</v>
      </c>
      <c r="AK1" s="20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1" t="s">
        <v>42</v>
      </c>
      <c r="AR1" s="20" t="s">
        <v>43</v>
      </c>
      <c r="AS1" s="23" t="s">
        <v>44</v>
      </c>
      <c r="AT1" s="21" t="s">
        <v>45</v>
      </c>
      <c r="AU1" s="20" t="s">
        <v>46</v>
      </c>
      <c r="AV1" s="20" t="s">
        <v>47</v>
      </c>
      <c r="AW1" s="24" t="s">
        <v>48</v>
      </c>
      <c r="AX1" s="25" t="s">
        <v>49</v>
      </c>
      <c r="AY1" s="26" t="s">
        <v>50</v>
      </c>
      <c r="AZ1" s="25" t="s">
        <v>51</v>
      </c>
      <c r="BA1" s="27" t="s">
        <v>52</v>
      </c>
      <c r="BB1" s="25" t="s">
        <v>53</v>
      </c>
      <c r="BC1" s="6" t="s">
        <v>54</v>
      </c>
      <c r="BD1" s="20" t="s">
        <v>55</v>
      </c>
      <c r="BE1" s="20" t="s">
        <v>56</v>
      </c>
    </row>
    <row r="2" spans="1:57" x14ac:dyDescent="0.25">
      <c r="A2" s="28">
        <v>1</v>
      </c>
      <c r="B2" s="29"/>
      <c r="C2" s="29"/>
      <c r="D2" s="30" t="s">
        <v>57</v>
      </c>
      <c r="E2" s="30"/>
      <c r="F2" s="30" t="s">
        <v>58</v>
      </c>
      <c r="G2" s="29" t="s">
        <v>59</v>
      </c>
      <c r="H2" s="30" t="s">
        <v>60</v>
      </c>
      <c r="I2" s="30" t="s">
        <v>61</v>
      </c>
      <c r="J2" s="30" t="s">
        <v>62</v>
      </c>
      <c r="K2" s="29" t="s">
        <v>63</v>
      </c>
      <c r="L2" s="29" t="s">
        <v>64</v>
      </c>
      <c r="M2" s="29" t="s">
        <v>65</v>
      </c>
      <c r="N2" s="31" t="s">
        <v>66</v>
      </c>
      <c r="O2" s="32" t="s">
        <v>67</v>
      </c>
      <c r="P2" s="30" t="s">
        <v>68</v>
      </c>
      <c r="Q2" s="33"/>
      <c r="R2" s="34">
        <v>6.9</v>
      </c>
      <c r="S2" s="30" t="s">
        <v>69</v>
      </c>
      <c r="T2" s="35">
        <v>58.5</v>
      </c>
      <c r="U2" s="35">
        <v>38</v>
      </c>
      <c r="V2" s="35">
        <v>31</v>
      </c>
      <c r="W2" s="36">
        <v>18.88</v>
      </c>
      <c r="X2" s="5">
        <v>4</v>
      </c>
      <c r="Y2" s="37">
        <f>IF(T2="","",T2*U2*V2/1000000)</f>
        <v>6.8913000000000002E-2</v>
      </c>
      <c r="Z2" s="36">
        <v>56</v>
      </c>
      <c r="AA2" s="38">
        <f>IF(X2="","",Z2/Y2*X2)</f>
        <v>3250.4752368928939</v>
      </c>
      <c r="AB2" s="29">
        <v>4200</v>
      </c>
      <c r="AC2" s="39">
        <f>IF(ISERROR(AB2/AA2),"",AB2/AA2)</f>
        <v>1.29211875</v>
      </c>
      <c r="AD2" s="29" t="s">
        <v>70</v>
      </c>
      <c r="AE2" s="40">
        <v>0.52500000000000002</v>
      </c>
      <c r="AF2" s="39">
        <f t="shared" ref="AF2:AF53" si="0">IF(ISERROR(R2*AE2),"",R2*AE2)</f>
        <v>3.6225000000000005</v>
      </c>
      <c r="AG2" s="39">
        <f t="shared" ref="AG2:AG53" si="1">IF(ISERROR(R2+AC2+AF2),"",R2+AC2+AF2)</f>
        <v>11.814618750000001</v>
      </c>
      <c r="AH2" s="41">
        <v>0.05</v>
      </c>
      <c r="AI2" s="39">
        <f t="shared" ref="AI2:AI53" si="2">IF(ISERROR(AY2*AH2),"",AY2*AH2)</f>
        <v>0.74429999999999996</v>
      </c>
      <c r="AJ2" s="40">
        <v>0.06</v>
      </c>
      <c r="AK2" s="42">
        <f t="shared" ref="AK2:AK53" si="3">IF(ISERROR(AY2*AJ2),"",AY2*AJ2)</f>
        <v>0.89315999999999995</v>
      </c>
      <c r="AL2" s="39">
        <f>IF((AZ2-AY2)&lt;2.5,2.5-(AZ2-AY2),0)</f>
        <v>1.7556999999999992</v>
      </c>
      <c r="AM2" s="40">
        <v>0.08</v>
      </c>
      <c r="AN2" s="39">
        <f t="shared" ref="AN2:AN53" si="4">IF(ISERROR(AY2*AM2),"",AY2*AM2)</f>
        <v>1.1908799999999999</v>
      </c>
      <c r="AO2" s="40">
        <v>0</v>
      </c>
      <c r="AP2" s="42">
        <f>IF(ISERROR(AY2*AO2),"",AY2*AO2)</f>
        <v>0</v>
      </c>
      <c r="AQ2" s="40">
        <v>0</v>
      </c>
      <c r="AR2" s="42">
        <f>IF(ISERROR(R2*AQ2),"",R2*AQ2)</f>
        <v>0</v>
      </c>
      <c r="AS2" s="43">
        <v>0</v>
      </c>
      <c r="AT2" s="40">
        <v>0</v>
      </c>
      <c r="AU2" s="42">
        <v>0</v>
      </c>
      <c r="AV2" s="42">
        <f>IF(ISERROR(AI2+AK2+AL2+AN2+AP2+AR2+AU2),"",AI2+AK2+AL2+AN2+AP2+AR2+AU2)</f>
        <v>4.584039999999999</v>
      </c>
      <c r="AW2" s="39">
        <f t="shared" ref="AW2:AW53" si="5">IF(ISERROR(AG2+AV2),"",AG2+AV2)</f>
        <v>16.398658749999999</v>
      </c>
      <c r="AX2" s="44">
        <f t="shared" ref="AX2:AX53" si="6">IF(ISERROR((AY2-AW2)/AY2),"",(AY2-AW2)/AY2)</f>
        <v>-0.10161619978503292</v>
      </c>
      <c r="AY2" s="50">
        <v>14.885999999999999</v>
      </c>
      <c r="AZ2" s="39">
        <f>IF(ISERROR(AY2*1.05),"",AY2*1.05)</f>
        <v>15.6303</v>
      </c>
      <c r="BA2" s="45">
        <v>31.99</v>
      </c>
      <c r="BB2" s="44">
        <f>IF(ISERROR((BA2-AZ2)/BA2),"",(BA2-AZ2)/BA2)</f>
        <v>0.51140043763676135</v>
      </c>
      <c r="BC2" s="5"/>
      <c r="BD2" s="42">
        <f t="shared" ref="BD2:BD53" si="7">IF(ISERROR(AW2*BC2),"",AW2*BC2)</f>
        <v>0</v>
      </c>
      <c r="BE2" s="39">
        <f t="shared" ref="BE2:BE53" si="8">IF(ISERROR(AY2*BC2),"",AY2*BC2)</f>
        <v>0</v>
      </c>
    </row>
    <row r="3" spans="1:57" x14ac:dyDescent="0.25">
      <c r="A3" s="28">
        <v>2</v>
      </c>
      <c r="B3" s="29"/>
      <c r="C3" s="29"/>
      <c r="D3" s="30" t="s">
        <v>57</v>
      </c>
      <c r="E3" s="30"/>
      <c r="F3" s="30" t="s">
        <v>58</v>
      </c>
      <c r="G3" s="29" t="s">
        <v>59</v>
      </c>
      <c r="H3" s="30" t="s">
        <v>60</v>
      </c>
      <c r="I3" s="30" t="s">
        <v>61</v>
      </c>
      <c r="J3" s="30" t="s">
        <v>71</v>
      </c>
      <c r="K3" s="29" t="s">
        <v>63</v>
      </c>
      <c r="L3" s="29" t="s">
        <v>72</v>
      </c>
      <c r="M3" s="29" t="s">
        <v>65</v>
      </c>
      <c r="N3" s="31" t="s">
        <v>73</v>
      </c>
      <c r="O3" s="32" t="s">
        <v>74</v>
      </c>
      <c r="P3" s="30" t="s">
        <v>68</v>
      </c>
      <c r="Q3" s="33"/>
      <c r="R3" s="34">
        <v>7.15</v>
      </c>
      <c r="S3" s="30" t="s">
        <v>69</v>
      </c>
      <c r="T3" s="35">
        <v>58.5</v>
      </c>
      <c r="U3" s="35">
        <v>38</v>
      </c>
      <c r="V3" s="35">
        <v>31</v>
      </c>
      <c r="W3" s="36">
        <v>17.989999999999998</v>
      </c>
      <c r="X3" s="5">
        <v>4</v>
      </c>
      <c r="Y3" s="37">
        <f t="shared" ref="Y3:Y53" si="9">IF(T3="","",T3*U3*V3/1000000)</f>
        <v>6.8913000000000002E-2</v>
      </c>
      <c r="Z3" s="36">
        <v>56</v>
      </c>
      <c r="AA3" s="38">
        <f t="shared" ref="AA3:AA53" si="10">IF(X3="","",Z3/Y3*X3)</f>
        <v>3250.4752368928939</v>
      </c>
      <c r="AB3" s="29">
        <v>4200</v>
      </c>
      <c r="AC3" s="39">
        <f t="shared" ref="AC3:AC53" si="11">IF(ISERROR(AB3/AA3),"",AB3/AA3)</f>
        <v>1.29211875</v>
      </c>
      <c r="AD3" s="29" t="s">
        <v>70</v>
      </c>
      <c r="AE3" s="40">
        <v>0.52500000000000002</v>
      </c>
      <c r="AF3" s="39">
        <f t="shared" si="0"/>
        <v>3.7537500000000001</v>
      </c>
      <c r="AG3" s="39">
        <f t="shared" si="1"/>
        <v>12.195868750000001</v>
      </c>
      <c r="AH3" s="41">
        <v>0.05</v>
      </c>
      <c r="AI3" s="39">
        <f t="shared" si="2"/>
        <v>0.76095000000000002</v>
      </c>
      <c r="AJ3" s="40">
        <v>0.06</v>
      </c>
      <c r="AK3" s="42">
        <f t="shared" si="3"/>
        <v>0.91313999999999995</v>
      </c>
      <c r="AL3" s="39">
        <f t="shared" ref="AL3:AL53" si="12">IF((AZ3-AY3)&lt;2.5,2.5-(AZ3-AY3),0)</f>
        <v>1.7390499999999989</v>
      </c>
      <c r="AM3" s="40">
        <v>0.08</v>
      </c>
      <c r="AN3" s="39">
        <f t="shared" si="4"/>
        <v>1.2175199999999999</v>
      </c>
      <c r="AO3" s="40">
        <v>0</v>
      </c>
      <c r="AP3" s="42">
        <f t="shared" ref="AP3:AP53" si="13">IF(ISERROR(AY3*AO3),"",AY3*AO3)</f>
        <v>0</v>
      </c>
      <c r="AQ3" s="40">
        <v>0</v>
      </c>
      <c r="AR3" s="42">
        <f t="shared" ref="AR3:AR53" si="14">IF(ISERROR(R3*AQ3),"",R3*AQ3)</f>
        <v>0</v>
      </c>
      <c r="AS3" s="43">
        <v>0</v>
      </c>
      <c r="AT3" s="40">
        <v>0</v>
      </c>
      <c r="AU3" s="42">
        <v>0</v>
      </c>
      <c r="AV3" s="42">
        <f t="shared" ref="AV3:AV53" si="15">IF(ISERROR(AI3+AK3+AL3+AN3+AP3+AR3+AU3),"",AI3+AK3+AL3+AN3+AP3+AR3+AU3)</f>
        <v>4.6306599999999989</v>
      </c>
      <c r="AW3" s="39">
        <f t="shared" si="5"/>
        <v>16.826528750000001</v>
      </c>
      <c r="AX3" s="44">
        <f t="shared" si="6"/>
        <v>-0.10562643734805191</v>
      </c>
      <c r="AY3" s="50">
        <v>15.218999999999999</v>
      </c>
      <c r="AZ3" s="39">
        <f t="shared" ref="AZ3:AZ53" si="16">IF(ISERROR(AY3*1.05),"",AY3*1.05)</f>
        <v>15.979950000000001</v>
      </c>
      <c r="BA3" s="45">
        <v>31.99</v>
      </c>
      <c r="BB3" s="44">
        <f t="shared" ref="BB3:BB53" si="17">IF(ISERROR((BA3-AZ3)/BA3),"",(BA3-AZ3)/BA3)</f>
        <v>0.50047045951859959</v>
      </c>
      <c r="BC3" s="5"/>
      <c r="BD3" s="42">
        <f t="shared" si="7"/>
        <v>0</v>
      </c>
      <c r="BE3" s="39">
        <f t="shared" si="8"/>
        <v>0</v>
      </c>
    </row>
    <row r="4" spans="1:57" x14ac:dyDescent="0.25">
      <c r="A4" s="28">
        <v>3</v>
      </c>
      <c r="B4" s="29"/>
      <c r="C4" s="29"/>
      <c r="D4" s="30" t="s">
        <v>57</v>
      </c>
      <c r="E4" s="30"/>
      <c r="F4" s="30" t="s">
        <v>58</v>
      </c>
      <c r="G4" s="29" t="s">
        <v>59</v>
      </c>
      <c r="H4" s="30" t="s">
        <v>60</v>
      </c>
      <c r="I4" s="30" t="s">
        <v>61</v>
      </c>
      <c r="J4" s="30" t="s">
        <v>71</v>
      </c>
      <c r="K4" s="29" t="s">
        <v>63</v>
      </c>
      <c r="L4" s="29" t="s">
        <v>75</v>
      </c>
      <c r="M4" s="29" t="s">
        <v>65</v>
      </c>
      <c r="N4" s="31" t="s">
        <v>76</v>
      </c>
      <c r="O4" s="32" t="s">
        <v>77</v>
      </c>
      <c r="P4" s="30" t="s">
        <v>68</v>
      </c>
      <c r="Q4" s="33"/>
      <c r="R4" s="34">
        <v>8.8000000000000007</v>
      </c>
      <c r="S4" s="30" t="s">
        <v>69</v>
      </c>
      <c r="T4" s="35">
        <v>58.5</v>
      </c>
      <c r="U4" s="35">
        <v>38</v>
      </c>
      <c r="V4" s="35">
        <v>33</v>
      </c>
      <c r="W4" s="36">
        <v>21.42</v>
      </c>
      <c r="X4" s="5">
        <v>4</v>
      </c>
      <c r="Y4" s="37">
        <f t="shared" si="9"/>
        <v>7.3358999999999994E-2</v>
      </c>
      <c r="Z4" s="36">
        <v>56</v>
      </c>
      <c r="AA4" s="38">
        <f t="shared" si="10"/>
        <v>3053.4767376872642</v>
      </c>
      <c r="AB4" s="29">
        <v>4200</v>
      </c>
      <c r="AC4" s="39">
        <f t="shared" si="11"/>
        <v>1.37548125</v>
      </c>
      <c r="AD4" s="29" t="s">
        <v>70</v>
      </c>
      <c r="AE4" s="40">
        <v>0.52500000000000002</v>
      </c>
      <c r="AF4" s="39">
        <f t="shared" si="0"/>
        <v>4.620000000000001</v>
      </c>
      <c r="AG4" s="39">
        <f t="shared" si="1"/>
        <v>14.795481250000002</v>
      </c>
      <c r="AH4" s="41">
        <v>0.05</v>
      </c>
      <c r="AI4" s="39">
        <f t="shared" si="2"/>
        <v>0.95670000000000011</v>
      </c>
      <c r="AJ4" s="40">
        <v>0.06</v>
      </c>
      <c r="AK4" s="42">
        <f t="shared" si="3"/>
        <v>1.1480399999999999</v>
      </c>
      <c r="AL4" s="39">
        <f t="shared" si="12"/>
        <v>1.5432999999999986</v>
      </c>
      <c r="AM4" s="40">
        <v>0.08</v>
      </c>
      <c r="AN4" s="39">
        <f t="shared" si="4"/>
        <v>1.5307200000000001</v>
      </c>
      <c r="AO4" s="40">
        <v>0</v>
      </c>
      <c r="AP4" s="42">
        <f t="shared" si="13"/>
        <v>0</v>
      </c>
      <c r="AQ4" s="40">
        <v>0</v>
      </c>
      <c r="AR4" s="42">
        <f t="shared" si="14"/>
        <v>0</v>
      </c>
      <c r="AS4" s="43">
        <v>0</v>
      </c>
      <c r="AT4" s="40">
        <v>0</v>
      </c>
      <c r="AU4" s="42">
        <v>0</v>
      </c>
      <c r="AV4" s="42">
        <f t="shared" si="15"/>
        <v>5.1787599999999987</v>
      </c>
      <c r="AW4" s="39">
        <f t="shared" si="5"/>
        <v>19.974241249999999</v>
      </c>
      <c r="AX4" s="44">
        <f t="shared" si="6"/>
        <v>-4.3913517821678599E-2</v>
      </c>
      <c r="AY4" s="50">
        <v>19.134</v>
      </c>
      <c r="AZ4" s="39">
        <f t="shared" si="16"/>
        <v>20.090700000000002</v>
      </c>
      <c r="BA4" s="45">
        <v>42.99</v>
      </c>
      <c r="BB4" s="44">
        <f t="shared" si="17"/>
        <v>0.53266573621772506</v>
      </c>
      <c r="BC4" s="5"/>
      <c r="BD4" s="42">
        <f t="shared" si="7"/>
        <v>0</v>
      </c>
      <c r="BE4" s="39">
        <f t="shared" si="8"/>
        <v>0</v>
      </c>
    </row>
    <row r="5" spans="1:57" x14ac:dyDescent="0.25">
      <c r="A5" s="28">
        <v>4</v>
      </c>
      <c r="B5" s="29"/>
      <c r="C5" s="29"/>
      <c r="D5" s="30" t="s">
        <v>57</v>
      </c>
      <c r="E5" s="30"/>
      <c r="F5" s="30" t="s">
        <v>58</v>
      </c>
      <c r="G5" s="29" t="s">
        <v>78</v>
      </c>
      <c r="H5" s="30" t="s">
        <v>60</v>
      </c>
      <c r="I5" s="30" t="s">
        <v>61</v>
      </c>
      <c r="J5" s="30" t="s">
        <v>71</v>
      </c>
      <c r="K5" s="29" t="s">
        <v>63</v>
      </c>
      <c r="L5" s="29" t="s">
        <v>79</v>
      </c>
      <c r="M5" s="29" t="s">
        <v>65</v>
      </c>
      <c r="N5" s="31" t="s">
        <v>80</v>
      </c>
      <c r="O5" s="32" t="s">
        <v>81</v>
      </c>
      <c r="P5" s="30" t="s">
        <v>68</v>
      </c>
      <c r="Q5" s="33"/>
      <c r="R5" s="34">
        <v>9.75</v>
      </c>
      <c r="S5" s="30" t="s">
        <v>69</v>
      </c>
      <c r="T5" s="35">
        <v>58.5</v>
      </c>
      <c r="U5" s="35">
        <v>38</v>
      </c>
      <c r="V5" s="35">
        <v>36</v>
      </c>
      <c r="W5" s="36">
        <v>25.21</v>
      </c>
      <c r="X5" s="5">
        <v>4</v>
      </c>
      <c r="Y5" s="37">
        <f t="shared" si="9"/>
        <v>8.0028000000000002E-2</v>
      </c>
      <c r="Z5" s="36">
        <v>56</v>
      </c>
      <c r="AA5" s="38">
        <f t="shared" si="10"/>
        <v>2799.0203428799919</v>
      </c>
      <c r="AB5" s="29">
        <v>4200</v>
      </c>
      <c r="AC5" s="39">
        <f t="shared" si="11"/>
        <v>1.5005250000000001</v>
      </c>
      <c r="AD5" s="29" t="s">
        <v>70</v>
      </c>
      <c r="AE5" s="40">
        <v>0.52500000000000002</v>
      </c>
      <c r="AF5" s="39">
        <f t="shared" si="0"/>
        <v>5.1187500000000004</v>
      </c>
      <c r="AG5" s="39">
        <f t="shared" si="1"/>
        <v>16.369275000000002</v>
      </c>
      <c r="AH5" s="41">
        <v>0.05</v>
      </c>
      <c r="AI5" s="39">
        <f t="shared" si="2"/>
        <v>1.06335</v>
      </c>
      <c r="AJ5" s="40">
        <v>0.06</v>
      </c>
      <c r="AK5" s="42">
        <f t="shared" si="3"/>
        <v>1.2760199999999999</v>
      </c>
      <c r="AL5" s="39">
        <f t="shared" si="12"/>
        <v>1.4366500000000002</v>
      </c>
      <c r="AM5" s="40">
        <v>0.08</v>
      </c>
      <c r="AN5" s="39">
        <f t="shared" si="4"/>
        <v>1.70136</v>
      </c>
      <c r="AO5" s="40">
        <v>0</v>
      </c>
      <c r="AP5" s="42">
        <f t="shared" si="13"/>
        <v>0</v>
      </c>
      <c r="AQ5" s="40">
        <v>0</v>
      </c>
      <c r="AR5" s="42">
        <f t="shared" si="14"/>
        <v>0</v>
      </c>
      <c r="AS5" s="43">
        <v>0</v>
      </c>
      <c r="AT5" s="40">
        <v>0</v>
      </c>
      <c r="AU5" s="42">
        <v>0</v>
      </c>
      <c r="AV5" s="42">
        <f t="shared" si="15"/>
        <v>5.4773800000000001</v>
      </c>
      <c r="AW5" s="39">
        <f t="shared" si="5"/>
        <v>21.846655000000002</v>
      </c>
      <c r="AX5" s="44">
        <f t="shared" si="6"/>
        <v>-2.7256077490948535E-2</v>
      </c>
      <c r="AY5" s="50">
        <v>21.266999999999999</v>
      </c>
      <c r="AZ5" s="39">
        <f t="shared" si="16"/>
        <v>22.330349999999999</v>
      </c>
      <c r="BA5" s="45">
        <v>47.99</v>
      </c>
      <c r="BB5" s="44">
        <f t="shared" si="17"/>
        <v>0.53468743488226722</v>
      </c>
      <c r="BC5" s="5"/>
      <c r="BD5" s="42">
        <f t="shared" si="7"/>
        <v>0</v>
      </c>
      <c r="BE5" s="39">
        <f t="shared" si="8"/>
        <v>0</v>
      </c>
    </row>
    <row r="6" spans="1:57" x14ac:dyDescent="0.25">
      <c r="A6" s="28">
        <v>5</v>
      </c>
      <c r="B6" s="29"/>
      <c r="C6" s="29"/>
      <c r="D6" s="30" t="s">
        <v>57</v>
      </c>
      <c r="E6" s="30"/>
      <c r="F6" s="30" t="s">
        <v>58</v>
      </c>
      <c r="G6" s="29" t="s">
        <v>78</v>
      </c>
      <c r="H6" s="30" t="s">
        <v>60</v>
      </c>
      <c r="I6" s="30" t="s">
        <v>61</v>
      </c>
      <c r="J6" s="30" t="s">
        <v>71</v>
      </c>
      <c r="K6" s="29" t="s">
        <v>63</v>
      </c>
      <c r="L6" s="29" t="s">
        <v>64</v>
      </c>
      <c r="M6" s="29" t="s">
        <v>82</v>
      </c>
      <c r="N6" s="31" t="s">
        <v>83</v>
      </c>
      <c r="O6" s="32" t="s">
        <v>84</v>
      </c>
      <c r="P6" s="30" t="s">
        <v>68</v>
      </c>
      <c r="Q6" s="33"/>
      <c r="R6" s="34">
        <v>6.9</v>
      </c>
      <c r="S6" s="30" t="s">
        <v>69</v>
      </c>
      <c r="T6" s="35">
        <v>58.5</v>
      </c>
      <c r="U6" s="35">
        <v>38</v>
      </c>
      <c r="V6" s="35">
        <v>31</v>
      </c>
      <c r="W6" s="36">
        <v>18.88</v>
      </c>
      <c r="X6" s="5">
        <v>4</v>
      </c>
      <c r="Y6" s="37">
        <f t="shared" si="9"/>
        <v>6.8913000000000002E-2</v>
      </c>
      <c r="Z6" s="36">
        <v>56</v>
      </c>
      <c r="AA6" s="38">
        <f t="shared" si="10"/>
        <v>3250.4752368928939</v>
      </c>
      <c r="AB6" s="29">
        <v>4200</v>
      </c>
      <c r="AC6" s="39">
        <f t="shared" si="11"/>
        <v>1.29211875</v>
      </c>
      <c r="AD6" s="29" t="s">
        <v>70</v>
      </c>
      <c r="AE6" s="40">
        <v>0.52500000000000002</v>
      </c>
      <c r="AF6" s="39">
        <f t="shared" si="0"/>
        <v>3.6225000000000005</v>
      </c>
      <c r="AG6" s="39">
        <f t="shared" si="1"/>
        <v>11.814618750000001</v>
      </c>
      <c r="AH6" s="41">
        <v>0.05</v>
      </c>
      <c r="AI6" s="39">
        <f t="shared" si="2"/>
        <v>0.74429999999999996</v>
      </c>
      <c r="AJ6" s="40">
        <v>0.06</v>
      </c>
      <c r="AK6" s="42">
        <f t="shared" si="3"/>
        <v>0.89315999999999995</v>
      </c>
      <c r="AL6" s="39">
        <f t="shared" si="12"/>
        <v>1.7556999999999992</v>
      </c>
      <c r="AM6" s="40">
        <v>0.08</v>
      </c>
      <c r="AN6" s="39">
        <f t="shared" si="4"/>
        <v>1.1908799999999999</v>
      </c>
      <c r="AO6" s="40">
        <v>0</v>
      </c>
      <c r="AP6" s="42">
        <f t="shared" si="13"/>
        <v>0</v>
      </c>
      <c r="AQ6" s="40">
        <v>0</v>
      </c>
      <c r="AR6" s="42">
        <f t="shared" si="14"/>
        <v>0</v>
      </c>
      <c r="AS6" s="43">
        <v>0</v>
      </c>
      <c r="AT6" s="40">
        <v>0</v>
      </c>
      <c r="AU6" s="42">
        <v>0</v>
      </c>
      <c r="AV6" s="42">
        <f t="shared" si="15"/>
        <v>4.584039999999999</v>
      </c>
      <c r="AW6" s="39">
        <f t="shared" si="5"/>
        <v>16.398658749999999</v>
      </c>
      <c r="AX6" s="44">
        <f t="shared" si="6"/>
        <v>-0.10161619978503292</v>
      </c>
      <c r="AY6" s="50">
        <v>14.885999999999999</v>
      </c>
      <c r="AZ6" s="39">
        <f t="shared" si="16"/>
        <v>15.6303</v>
      </c>
      <c r="BA6" s="45">
        <v>31.99</v>
      </c>
      <c r="BB6" s="44">
        <f t="shared" si="17"/>
        <v>0.51140043763676135</v>
      </c>
      <c r="BC6" s="5"/>
      <c r="BD6" s="42">
        <f t="shared" si="7"/>
        <v>0</v>
      </c>
      <c r="BE6" s="39">
        <f t="shared" si="8"/>
        <v>0</v>
      </c>
    </row>
    <row r="7" spans="1:57" x14ac:dyDescent="0.25">
      <c r="A7" s="28">
        <v>6</v>
      </c>
      <c r="B7" s="29"/>
      <c r="C7" s="29"/>
      <c r="D7" s="30" t="s">
        <v>57</v>
      </c>
      <c r="E7" s="30"/>
      <c r="F7" s="30" t="s">
        <v>58</v>
      </c>
      <c r="G7" s="29" t="s">
        <v>59</v>
      </c>
      <c r="H7" s="30" t="s">
        <v>60</v>
      </c>
      <c r="I7" s="30" t="s">
        <v>85</v>
      </c>
      <c r="J7" s="30" t="s">
        <v>71</v>
      </c>
      <c r="K7" s="29" t="s">
        <v>63</v>
      </c>
      <c r="L7" s="29" t="s">
        <v>72</v>
      </c>
      <c r="M7" s="29" t="s">
        <v>82</v>
      </c>
      <c r="N7" s="31" t="s">
        <v>86</v>
      </c>
      <c r="O7" s="32" t="s">
        <v>87</v>
      </c>
      <c r="P7" s="30" t="s">
        <v>68</v>
      </c>
      <c r="Q7" s="33"/>
      <c r="R7" s="34">
        <v>7.15</v>
      </c>
      <c r="S7" s="30" t="s">
        <v>69</v>
      </c>
      <c r="T7" s="35">
        <v>58.5</v>
      </c>
      <c r="U7" s="35">
        <v>38</v>
      </c>
      <c r="V7" s="35">
        <v>31</v>
      </c>
      <c r="W7" s="36">
        <v>17.989999999999998</v>
      </c>
      <c r="X7" s="5">
        <v>4</v>
      </c>
      <c r="Y7" s="37">
        <f t="shared" si="9"/>
        <v>6.8913000000000002E-2</v>
      </c>
      <c r="Z7" s="36">
        <v>56</v>
      </c>
      <c r="AA7" s="38">
        <f t="shared" si="10"/>
        <v>3250.4752368928939</v>
      </c>
      <c r="AB7" s="29">
        <v>4200</v>
      </c>
      <c r="AC7" s="39">
        <f t="shared" si="11"/>
        <v>1.29211875</v>
      </c>
      <c r="AD7" s="29" t="s">
        <v>70</v>
      </c>
      <c r="AE7" s="40">
        <v>0.52500000000000002</v>
      </c>
      <c r="AF7" s="39">
        <f t="shared" si="0"/>
        <v>3.7537500000000001</v>
      </c>
      <c r="AG7" s="39">
        <f t="shared" si="1"/>
        <v>12.195868750000001</v>
      </c>
      <c r="AH7" s="41">
        <v>0.05</v>
      </c>
      <c r="AI7" s="39">
        <f t="shared" si="2"/>
        <v>0.76095000000000002</v>
      </c>
      <c r="AJ7" s="40">
        <v>0.06</v>
      </c>
      <c r="AK7" s="42">
        <f t="shared" si="3"/>
        <v>0.91313999999999995</v>
      </c>
      <c r="AL7" s="39">
        <f t="shared" si="12"/>
        <v>1.7390499999999989</v>
      </c>
      <c r="AM7" s="40">
        <v>0.08</v>
      </c>
      <c r="AN7" s="39">
        <f t="shared" si="4"/>
        <v>1.2175199999999999</v>
      </c>
      <c r="AO7" s="40">
        <v>0</v>
      </c>
      <c r="AP7" s="42">
        <f t="shared" si="13"/>
        <v>0</v>
      </c>
      <c r="AQ7" s="40">
        <v>0</v>
      </c>
      <c r="AR7" s="42">
        <f t="shared" si="14"/>
        <v>0</v>
      </c>
      <c r="AS7" s="43">
        <v>0</v>
      </c>
      <c r="AT7" s="40">
        <v>0</v>
      </c>
      <c r="AU7" s="42">
        <v>0</v>
      </c>
      <c r="AV7" s="42">
        <f t="shared" si="15"/>
        <v>4.6306599999999989</v>
      </c>
      <c r="AW7" s="39">
        <f t="shared" si="5"/>
        <v>16.826528750000001</v>
      </c>
      <c r="AX7" s="44">
        <f t="shared" si="6"/>
        <v>-0.10562643734805191</v>
      </c>
      <c r="AY7" s="50">
        <v>15.218999999999999</v>
      </c>
      <c r="AZ7" s="39">
        <f t="shared" si="16"/>
        <v>15.979950000000001</v>
      </c>
      <c r="BA7" s="45">
        <v>31.99</v>
      </c>
      <c r="BB7" s="44">
        <f t="shared" si="17"/>
        <v>0.50047045951859959</v>
      </c>
      <c r="BC7" s="5"/>
      <c r="BD7" s="42">
        <f t="shared" si="7"/>
        <v>0</v>
      </c>
      <c r="BE7" s="39">
        <f t="shared" si="8"/>
        <v>0</v>
      </c>
    </row>
    <row r="8" spans="1:57" x14ac:dyDescent="0.25">
      <c r="A8" s="28">
        <v>7</v>
      </c>
      <c r="B8" s="29"/>
      <c r="C8" s="29"/>
      <c r="D8" s="30" t="s">
        <v>57</v>
      </c>
      <c r="E8" s="30"/>
      <c r="F8" s="30" t="s">
        <v>58</v>
      </c>
      <c r="G8" s="29" t="s">
        <v>59</v>
      </c>
      <c r="H8" s="30" t="s">
        <v>60</v>
      </c>
      <c r="I8" s="30" t="s">
        <v>61</v>
      </c>
      <c r="J8" s="30" t="s">
        <v>71</v>
      </c>
      <c r="K8" s="29" t="s">
        <v>63</v>
      </c>
      <c r="L8" s="29" t="s">
        <v>75</v>
      </c>
      <c r="M8" s="29" t="s">
        <v>82</v>
      </c>
      <c r="N8" s="31" t="s">
        <v>88</v>
      </c>
      <c r="O8" s="32" t="s">
        <v>89</v>
      </c>
      <c r="P8" s="30" t="s">
        <v>68</v>
      </c>
      <c r="Q8" s="33"/>
      <c r="R8" s="34">
        <v>8.8000000000000007</v>
      </c>
      <c r="S8" s="30" t="s">
        <v>69</v>
      </c>
      <c r="T8" s="35">
        <v>58.5</v>
      </c>
      <c r="U8" s="35">
        <v>38</v>
      </c>
      <c r="V8" s="35">
        <v>33</v>
      </c>
      <c r="W8" s="36">
        <v>21.42</v>
      </c>
      <c r="X8" s="5">
        <v>4</v>
      </c>
      <c r="Y8" s="37">
        <f t="shared" si="9"/>
        <v>7.3358999999999994E-2</v>
      </c>
      <c r="Z8" s="36">
        <v>56</v>
      </c>
      <c r="AA8" s="38">
        <f t="shared" si="10"/>
        <v>3053.4767376872642</v>
      </c>
      <c r="AB8" s="29">
        <v>4200</v>
      </c>
      <c r="AC8" s="39">
        <f t="shared" si="11"/>
        <v>1.37548125</v>
      </c>
      <c r="AD8" s="29" t="s">
        <v>70</v>
      </c>
      <c r="AE8" s="40">
        <v>0.52500000000000002</v>
      </c>
      <c r="AF8" s="39">
        <f t="shared" si="0"/>
        <v>4.620000000000001</v>
      </c>
      <c r="AG8" s="39">
        <f t="shared" si="1"/>
        <v>14.795481250000002</v>
      </c>
      <c r="AH8" s="41">
        <v>0.05</v>
      </c>
      <c r="AI8" s="39">
        <f t="shared" si="2"/>
        <v>0.95670000000000011</v>
      </c>
      <c r="AJ8" s="40">
        <v>0.06</v>
      </c>
      <c r="AK8" s="42">
        <f t="shared" si="3"/>
        <v>1.1480399999999999</v>
      </c>
      <c r="AL8" s="39">
        <f t="shared" si="12"/>
        <v>1.5432999999999986</v>
      </c>
      <c r="AM8" s="40">
        <v>0.08</v>
      </c>
      <c r="AN8" s="39">
        <f t="shared" si="4"/>
        <v>1.5307200000000001</v>
      </c>
      <c r="AO8" s="40">
        <v>0</v>
      </c>
      <c r="AP8" s="42">
        <f t="shared" si="13"/>
        <v>0</v>
      </c>
      <c r="AQ8" s="40">
        <v>0</v>
      </c>
      <c r="AR8" s="42">
        <f t="shared" si="14"/>
        <v>0</v>
      </c>
      <c r="AS8" s="43">
        <v>0</v>
      </c>
      <c r="AT8" s="40">
        <v>0</v>
      </c>
      <c r="AU8" s="42">
        <v>0</v>
      </c>
      <c r="AV8" s="42">
        <f t="shared" si="15"/>
        <v>5.1787599999999987</v>
      </c>
      <c r="AW8" s="39">
        <f t="shared" si="5"/>
        <v>19.974241249999999</v>
      </c>
      <c r="AX8" s="44">
        <f t="shared" si="6"/>
        <v>-4.3913517821678599E-2</v>
      </c>
      <c r="AY8" s="50">
        <v>19.134</v>
      </c>
      <c r="AZ8" s="39">
        <f t="shared" si="16"/>
        <v>20.090700000000002</v>
      </c>
      <c r="BA8" s="45">
        <v>42.99</v>
      </c>
      <c r="BB8" s="44">
        <f t="shared" si="17"/>
        <v>0.53266573621772506</v>
      </c>
      <c r="BC8" s="5"/>
      <c r="BD8" s="42">
        <f t="shared" si="7"/>
        <v>0</v>
      </c>
      <c r="BE8" s="39">
        <f t="shared" si="8"/>
        <v>0</v>
      </c>
    </row>
    <row r="9" spans="1:57" x14ac:dyDescent="0.25">
      <c r="A9" s="28">
        <v>8</v>
      </c>
      <c r="B9" s="29"/>
      <c r="C9" s="29"/>
      <c r="D9" s="30" t="s">
        <v>57</v>
      </c>
      <c r="E9" s="30"/>
      <c r="F9" s="30" t="s">
        <v>58</v>
      </c>
      <c r="G9" s="29" t="s">
        <v>59</v>
      </c>
      <c r="H9" s="30" t="s">
        <v>60</v>
      </c>
      <c r="I9" s="30" t="s">
        <v>61</v>
      </c>
      <c r="J9" s="30" t="s">
        <v>71</v>
      </c>
      <c r="K9" s="29" t="s">
        <v>63</v>
      </c>
      <c r="L9" s="29" t="s">
        <v>79</v>
      </c>
      <c r="M9" s="29" t="s">
        <v>82</v>
      </c>
      <c r="N9" s="31" t="s">
        <v>90</v>
      </c>
      <c r="O9" s="32" t="s">
        <v>91</v>
      </c>
      <c r="P9" s="30" t="s">
        <v>68</v>
      </c>
      <c r="Q9" s="33"/>
      <c r="R9" s="34">
        <v>9.75</v>
      </c>
      <c r="S9" s="30" t="s">
        <v>69</v>
      </c>
      <c r="T9" s="35">
        <v>58.5</v>
      </c>
      <c r="U9" s="35">
        <v>38</v>
      </c>
      <c r="V9" s="35">
        <v>36</v>
      </c>
      <c r="W9" s="36">
        <v>25.21</v>
      </c>
      <c r="X9" s="5">
        <v>4</v>
      </c>
      <c r="Y9" s="37">
        <f t="shared" si="9"/>
        <v>8.0028000000000002E-2</v>
      </c>
      <c r="Z9" s="36">
        <v>56</v>
      </c>
      <c r="AA9" s="38">
        <f t="shared" si="10"/>
        <v>2799.0203428799919</v>
      </c>
      <c r="AB9" s="29">
        <v>4200</v>
      </c>
      <c r="AC9" s="39">
        <f t="shared" si="11"/>
        <v>1.5005250000000001</v>
      </c>
      <c r="AD9" s="29" t="s">
        <v>70</v>
      </c>
      <c r="AE9" s="40">
        <v>0.52500000000000002</v>
      </c>
      <c r="AF9" s="39">
        <f t="shared" si="0"/>
        <v>5.1187500000000004</v>
      </c>
      <c r="AG9" s="39">
        <f t="shared" si="1"/>
        <v>16.369275000000002</v>
      </c>
      <c r="AH9" s="41">
        <v>0.05</v>
      </c>
      <c r="AI9" s="39">
        <f t="shared" si="2"/>
        <v>1.06335</v>
      </c>
      <c r="AJ9" s="40">
        <v>0.06</v>
      </c>
      <c r="AK9" s="42">
        <f t="shared" si="3"/>
        <v>1.2760199999999999</v>
      </c>
      <c r="AL9" s="39">
        <f t="shared" si="12"/>
        <v>1.4366500000000002</v>
      </c>
      <c r="AM9" s="40">
        <v>0.08</v>
      </c>
      <c r="AN9" s="39">
        <f t="shared" si="4"/>
        <v>1.70136</v>
      </c>
      <c r="AO9" s="40">
        <v>0</v>
      </c>
      <c r="AP9" s="42">
        <f t="shared" si="13"/>
        <v>0</v>
      </c>
      <c r="AQ9" s="40">
        <v>0</v>
      </c>
      <c r="AR9" s="42">
        <f t="shared" si="14"/>
        <v>0</v>
      </c>
      <c r="AS9" s="43">
        <v>0</v>
      </c>
      <c r="AT9" s="40">
        <v>0</v>
      </c>
      <c r="AU9" s="42">
        <v>0</v>
      </c>
      <c r="AV9" s="42">
        <f t="shared" si="15"/>
        <v>5.4773800000000001</v>
      </c>
      <c r="AW9" s="39">
        <f t="shared" si="5"/>
        <v>21.846655000000002</v>
      </c>
      <c r="AX9" s="44">
        <f t="shared" si="6"/>
        <v>-2.7256077490948535E-2</v>
      </c>
      <c r="AY9" s="50">
        <v>21.266999999999999</v>
      </c>
      <c r="AZ9" s="39">
        <f t="shared" si="16"/>
        <v>22.330349999999999</v>
      </c>
      <c r="BA9" s="45">
        <v>47.99</v>
      </c>
      <c r="BB9" s="44">
        <f t="shared" si="17"/>
        <v>0.53468743488226722</v>
      </c>
      <c r="BC9" s="5"/>
      <c r="BD9" s="42">
        <f t="shared" si="7"/>
        <v>0</v>
      </c>
      <c r="BE9" s="39">
        <f t="shared" si="8"/>
        <v>0</v>
      </c>
    </row>
    <row r="10" spans="1:57" x14ac:dyDescent="0.25">
      <c r="A10" s="28">
        <v>9</v>
      </c>
      <c r="B10" s="29"/>
      <c r="C10" s="29"/>
      <c r="D10" s="30" t="s">
        <v>57</v>
      </c>
      <c r="E10" s="30"/>
      <c r="F10" s="30" t="s">
        <v>58</v>
      </c>
      <c r="G10" s="29" t="s">
        <v>59</v>
      </c>
      <c r="H10" s="30" t="s">
        <v>60</v>
      </c>
      <c r="I10" s="30" t="s">
        <v>61</v>
      </c>
      <c r="J10" s="30" t="s">
        <v>71</v>
      </c>
      <c r="K10" s="29" t="s">
        <v>63</v>
      </c>
      <c r="L10" s="29" t="s">
        <v>64</v>
      </c>
      <c r="M10" s="29" t="s">
        <v>92</v>
      </c>
      <c r="N10" s="31" t="s">
        <v>93</v>
      </c>
      <c r="O10" s="32" t="s">
        <v>94</v>
      </c>
      <c r="P10" s="30" t="s">
        <v>68</v>
      </c>
      <c r="Q10" s="33"/>
      <c r="R10" s="34">
        <v>6.9</v>
      </c>
      <c r="S10" s="30" t="s">
        <v>69</v>
      </c>
      <c r="T10" s="35">
        <v>58.5</v>
      </c>
      <c r="U10" s="35">
        <v>38</v>
      </c>
      <c r="V10" s="35">
        <v>31</v>
      </c>
      <c r="W10" s="36">
        <v>18.88</v>
      </c>
      <c r="X10" s="5">
        <v>4</v>
      </c>
      <c r="Y10" s="37">
        <f t="shared" si="9"/>
        <v>6.8913000000000002E-2</v>
      </c>
      <c r="Z10" s="36">
        <v>56</v>
      </c>
      <c r="AA10" s="38">
        <f t="shared" si="10"/>
        <v>3250.4752368928939</v>
      </c>
      <c r="AB10" s="29">
        <v>4200</v>
      </c>
      <c r="AC10" s="39">
        <f t="shared" si="11"/>
        <v>1.29211875</v>
      </c>
      <c r="AD10" s="29" t="s">
        <v>70</v>
      </c>
      <c r="AE10" s="40">
        <v>0.52500000000000002</v>
      </c>
      <c r="AF10" s="39">
        <f t="shared" si="0"/>
        <v>3.6225000000000005</v>
      </c>
      <c r="AG10" s="39">
        <f t="shared" si="1"/>
        <v>11.814618750000001</v>
      </c>
      <c r="AH10" s="41">
        <v>0.05</v>
      </c>
      <c r="AI10" s="39">
        <f t="shared" si="2"/>
        <v>0.74429999999999996</v>
      </c>
      <c r="AJ10" s="40">
        <v>0.06</v>
      </c>
      <c r="AK10" s="42">
        <f t="shared" si="3"/>
        <v>0.89315999999999995</v>
      </c>
      <c r="AL10" s="39">
        <f t="shared" si="12"/>
        <v>1.7556999999999992</v>
      </c>
      <c r="AM10" s="40">
        <v>0.08</v>
      </c>
      <c r="AN10" s="39">
        <f t="shared" si="4"/>
        <v>1.1908799999999999</v>
      </c>
      <c r="AO10" s="40">
        <v>0</v>
      </c>
      <c r="AP10" s="42">
        <f t="shared" si="13"/>
        <v>0</v>
      </c>
      <c r="AQ10" s="40">
        <v>0</v>
      </c>
      <c r="AR10" s="42">
        <f t="shared" si="14"/>
        <v>0</v>
      </c>
      <c r="AS10" s="43">
        <v>0</v>
      </c>
      <c r="AT10" s="40">
        <v>0</v>
      </c>
      <c r="AU10" s="42">
        <v>0</v>
      </c>
      <c r="AV10" s="42">
        <f t="shared" si="15"/>
        <v>4.584039999999999</v>
      </c>
      <c r="AW10" s="39">
        <f t="shared" si="5"/>
        <v>16.398658749999999</v>
      </c>
      <c r="AX10" s="44">
        <f t="shared" si="6"/>
        <v>-0.10161619978503292</v>
      </c>
      <c r="AY10" s="50">
        <v>14.885999999999999</v>
      </c>
      <c r="AZ10" s="39">
        <f t="shared" si="16"/>
        <v>15.6303</v>
      </c>
      <c r="BA10" s="45">
        <v>31.99</v>
      </c>
      <c r="BB10" s="44">
        <f t="shared" si="17"/>
        <v>0.51140043763676135</v>
      </c>
      <c r="BC10" s="5"/>
      <c r="BD10" s="42">
        <f t="shared" si="7"/>
        <v>0</v>
      </c>
      <c r="BE10" s="39">
        <f t="shared" si="8"/>
        <v>0</v>
      </c>
    </row>
    <row r="11" spans="1:57" x14ac:dyDescent="0.25">
      <c r="A11" s="28">
        <v>10</v>
      </c>
      <c r="B11" s="29"/>
      <c r="C11" s="29"/>
      <c r="D11" s="30" t="s">
        <v>57</v>
      </c>
      <c r="E11" s="30"/>
      <c r="F11" s="30" t="s">
        <v>58</v>
      </c>
      <c r="G11" s="29" t="s">
        <v>59</v>
      </c>
      <c r="H11" s="30" t="s">
        <v>60</v>
      </c>
      <c r="I11" s="30" t="s">
        <v>61</v>
      </c>
      <c r="J11" s="30" t="s">
        <v>71</v>
      </c>
      <c r="K11" s="29" t="s">
        <v>63</v>
      </c>
      <c r="L11" s="29" t="s">
        <v>72</v>
      </c>
      <c r="M11" s="29" t="s">
        <v>92</v>
      </c>
      <c r="N11" s="31" t="s">
        <v>95</v>
      </c>
      <c r="O11" s="32" t="s">
        <v>96</v>
      </c>
      <c r="P11" s="30" t="s">
        <v>68</v>
      </c>
      <c r="Q11" s="33"/>
      <c r="R11" s="34">
        <v>7.15</v>
      </c>
      <c r="S11" s="30" t="s">
        <v>69</v>
      </c>
      <c r="T11" s="35">
        <v>58.5</v>
      </c>
      <c r="U11" s="35">
        <v>38</v>
      </c>
      <c r="V11" s="35">
        <v>31</v>
      </c>
      <c r="W11" s="36">
        <v>17.989999999999998</v>
      </c>
      <c r="X11" s="5">
        <v>4</v>
      </c>
      <c r="Y11" s="37">
        <f t="shared" si="9"/>
        <v>6.8913000000000002E-2</v>
      </c>
      <c r="Z11" s="36">
        <v>56</v>
      </c>
      <c r="AA11" s="38">
        <f t="shared" si="10"/>
        <v>3250.4752368928939</v>
      </c>
      <c r="AB11" s="29">
        <v>4200</v>
      </c>
      <c r="AC11" s="39">
        <f t="shared" si="11"/>
        <v>1.29211875</v>
      </c>
      <c r="AD11" s="29" t="s">
        <v>70</v>
      </c>
      <c r="AE11" s="40">
        <v>0.52500000000000002</v>
      </c>
      <c r="AF11" s="39">
        <f t="shared" si="0"/>
        <v>3.7537500000000001</v>
      </c>
      <c r="AG11" s="39">
        <f t="shared" si="1"/>
        <v>12.195868750000001</v>
      </c>
      <c r="AH11" s="41">
        <v>0.05</v>
      </c>
      <c r="AI11" s="39">
        <f t="shared" si="2"/>
        <v>0.76095000000000002</v>
      </c>
      <c r="AJ11" s="40">
        <v>0.06</v>
      </c>
      <c r="AK11" s="42">
        <f t="shared" si="3"/>
        <v>0.91313999999999995</v>
      </c>
      <c r="AL11" s="39">
        <f t="shared" si="12"/>
        <v>1.7390499999999989</v>
      </c>
      <c r="AM11" s="40">
        <v>0.08</v>
      </c>
      <c r="AN11" s="39">
        <f t="shared" si="4"/>
        <v>1.2175199999999999</v>
      </c>
      <c r="AO11" s="40">
        <v>0</v>
      </c>
      <c r="AP11" s="42">
        <f t="shared" si="13"/>
        <v>0</v>
      </c>
      <c r="AQ11" s="40">
        <v>0</v>
      </c>
      <c r="AR11" s="42">
        <f t="shared" si="14"/>
        <v>0</v>
      </c>
      <c r="AS11" s="43">
        <v>0</v>
      </c>
      <c r="AT11" s="40">
        <v>0</v>
      </c>
      <c r="AU11" s="42">
        <v>0</v>
      </c>
      <c r="AV11" s="42">
        <f t="shared" si="15"/>
        <v>4.6306599999999989</v>
      </c>
      <c r="AW11" s="39">
        <f t="shared" si="5"/>
        <v>16.826528750000001</v>
      </c>
      <c r="AX11" s="44">
        <f t="shared" si="6"/>
        <v>-0.10562643734805191</v>
      </c>
      <c r="AY11" s="50">
        <v>15.218999999999999</v>
      </c>
      <c r="AZ11" s="39">
        <f t="shared" si="16"/>
        <v>15.979950000000001</v>
      </c>
      <c r="BA11" s="45">
        <v>31.99</v>
      </c>
      <c r="BB11" s="44">
        <f t="shared" si="17"/>
        <v>0.50047045951859959</v>
      </c>
      <c r="BC11" s="5"/>
      <c r="BD11" s="42">
        <f t="shared" si="7"/>
        <v>0</v>
      </c>
      <c r="BE11" s="39">
        <f t="shared" si="8"/>
        <v>0</v>
      </c>
    </row>
    <row r="12" spans="1:57" x14ac:dyDescent="0.25">
      <c r="A12" s="28">
        <v>11</v>
      </c>
      <c r="B12" s="29"/>
      <c r="C12" s="29"/>
      <c r="D12" s="30" t="s">
        <v>57</v>
      </c>
      <c r="E12" s="30"/>
      <c r="F12" s="30" t="s">
        <v>58</v>
      </c>
      <c r="G12" s="29" t="s">
        <v>59</v>
      </c>
      <c r="H12" s="30" t="s">
        <v>60</v>
      </c>
      <c r="I12" s="30" t="s">
        <v>61</v>
      </c>
      <c r="J12" s="30" t="s">
        <v>71</v>
      </c>
      <c r="K12" s="29" t="s">
        <v>63</v>
      </c>
      <c r="L12" s="29" t="s">
        <v>75</v>
      </c>
      <c r="M12" s="29" t="s">
        <v>92</v>
      </c>
      <c r="N12" s="31" t="s">
        <v>97</v>
      </c>
      <c r="O12" s="32" t="s">
        <v>98</v>
      </c>
      <c r="P12" s="30" t="s">
        <v>68</v>
      </c>
      <c r="Q12" s="33"/>
      <c r="R12" s="34">
        <v>8.8000000000000007</v>
      </c>
      <c r="S12" s="30" t="s">
        <v>69</v>
      </c>
      <c r="T12" s="35">
        <v>58.5</v>
      </c>
      <c r="U12" s="35">
        <v>38</v>
      </c>
      <c r="V12" s="35">
        <v>33</v>
      </c>
      <c r="W12" s="36">
        <v>21.42</v>
      </c>
      <c r="X12" s="5">
        <v>4</v>
      </c>
      <c r="Y12" s="37">
        <f t="shared" si="9"/>
        <v>7.3358999999999994E-2</v>
      </c>
      <c r="Z12" s="36">
        <v>56</v>
      </c>
      <c r="AA12" s="38">
        <f t="shared" si="10"/>
        <v>3053.4767376872642</v>
      </c>
      <c r="AB12" s="29">
        <v>4200</v>
      </c>
      <c r="AC12" s="39">
        <f t="shared" si="11"/>
        <v>1.37548125</v>
      </c>
      <c r="AD12" s="29" t="s">
        <v>70</v>
      </c>
      <c r="AE12" s="40">
        <v>0.52500000000000002</v>
      </c>
      <c r="AF12" s="39">
        <f t="shared" si="0"/>
        <v>4.620000000000001</v>
      </c>
      <c r="AG12" s="39">
        <f t="shared" si="1"/>
        <v>14.795481250000002</v>
      </c>
      <c r="AH12" s="41">
        <v>0.05</v>
      </c>
      <c r="AI12" s="39">
        <f t="shared" si="2"/>
        <v>0.95670000000000011</v>
      </c>
      <c r="AJ12" s="40">
        <v>0.06</v>
      </c>
      <c r="AK12" s="42">
        <f t="shared" si="3"/>
        <v>1.1480399999999999</v>
      </c>
      <c r="AL12" s="39">
        <f t="shared" si="12"/>
        <v>1.5432999999999986</v>
      </c>
      <c r="AM12" s="40">
        <v>0.08</v>
      </c>
      <c r="AN12" s="39">
        <f t="shared" si="4"/>
        <v>1.5307200000000001</v>
      </c>
      <c r="AO12" s="40">
        <v>0</v>
      </c>
      <c r="AP12" s="42">
        <f t="shared" si="13"/>
        <v>0</v>
      </c>
      <c r="AQ12" s="40">
        <v>0</v>
      </c>
      <c r="AR12" s="42">
        <f t="shared" si="14"/>
        <v>0</v>
      </c>
      <c r="AS12" s="43">
        <v>0</v>
      </c>
      <c r="AT12" s="40">
        <v>0</v>
      </c>
      <c r="AU12" s="42">
        <v>0</v>
      </c>
      <c r="AV12" s="42">
        <f t="shared" si="15"/>
        <v>5.1787599999999987</v>
      </c>
      <c r="AW12" s="39">
        <f t="shared" si="5"/>
        <v>19.974241249999999</v>
      </c>
      <c r="AX12" s="44">
        <f t="shared" si="6"/>
        <v>-4.3913517821678599E-2</v>
      </c>
      <c r="AY12" s="50">
        <v>19.134</v>
      </c>
      <c r="AZ12" s="39">
        <f t="shared" si="16"/>
        <v>20.090700000000002</v>
      </c>
      <c r="BA12" s="45">
        <v>42.99</v>
      </c>
      <c r="BB12" s="44">
        <f t="shared" si="17"/>
        <v>0.53266573621772506</v>
      </c>
      <c r="BC12" s="5"/>
      <c r="BD12" s="42">
        <f t="shared" si="7"/>
        <v>0</v>
      </c>
      <c r="BE12" s="39">
        <f t="shared" si="8"/>
        <v>0</v>
      </c>
    </row>
    <row r="13" spans="1:57" x14ac:dyDescent="0.25">
      <c r="A13" s="28">
        <v>12</v>
      </c>
      <c r="B13" s="29"/>
      <c r="C13" s="29"/>
      <c r="D13" s="30" t="s">
        <v>57</v>
      </c>
      <c r="E13" s="30"/>
      <c r="F13" s="30" t="s">
        <v>58</v>
      </c>
      <c r="G13" s="29" t="s">
        <v>59</v>
      </c>
      <c r="H13" s="30" t="s">
        <v>60</v>
      </c>
      <c r="I13" s="30" t="s">
        <v>61</v>
      </c>
      <c r="J13" s="30" t="s">
        <v>71</v>
      </c>
      <c r="K13" s="29" t="s">
        <v>63</v>
      </c>
      <c r="L13" s="29" t="s">
        <v>79</v>
      </c>
      <c r="M13" s="29" t="s">
        <v>92</v>
      </c>
      <c r="N13" s="31" t="s">
        <v>99</v>
      </c>
      <c r="O13" s="32" t="s">
        <v>100</v>
      </c>
      <c r="P13" s="30" t="s">
        <v>68</v>
      </c>
      <c r="Q13" s="33"/>
      <c r="R13" s="34">
        <v>9.75</v>
      </c>
      <c r="S13" s="30" t="s">
        <v>69</v>
      </c>
      <c r="T13" s="35">
        <v>58.5</v>
      </c>
      <c r="U13" s="35">
        <v>38</v>
      </c>
      <c r="V13" s="35">
        <v>36</v>
      </c>
      <c r="W13" s="36">
        <v>25.21</v>
      </c>
      <c r="X13" s="5">
        <v>4</v>
      </c>
      <c r="Y13" s="37">
        <f t="shared" si="9"/>
        <v>8.0028000000000002E-2</v>
      </c>
      <c r="Z13" s="36">
        <v>56</v>
      </c>
      <c r="AA13" s="38">
        <f t="shared" si="10"/>
        <v>2799.0203428799919</v>
      </c>
      <c r="AB13" s="29">
        <v>4200</v>
      </c>
      <c r="AC13" s="39">
        <f t="shared" si="11"/>
        <v>1.5005250000000001</v>
      </c>
      <c r="AD13" s="29" t="s">
        <v>70</v>
      </c>
      <c r="AE13" s="40">
        <v>0.52500000000000002</v>
      </c>
      <c r="AF13" s="39">
        <f t="shared" si="0"/>
        <v>5.1187500000000004</v>
      </c>
      <c r="AG13" s="39">
        <f t="shared" si="1"/>
        <v>16.369275000000002</v>
      </c>
      <c r="AH13" s="41">
        <v>0.05</v>
      </c>
      <c r="AI13" s="39">
        <f t="shared" si="2"/>
        <v>1.06335</v>
      </c>
      <c r="AJ13" s="40">
        <v>0.06</v>
      </c>
      <c r="AK13" s="42">
        <f t="shared" si="3"/>
        <v>1.2760199999999999</v>
      </c>
      <c r="AL13" s="39">
        <f t="shared" si="12"/>
        <v>1.4366500000000002</v>
      </c>
      <c r="AM13" s="40">
        <v>0.08</v>
      </c>
      <c r="AN13" s="39">
        <f t="shared" si="4"/>
        <v>1.70136</v>
      </c>
      <c r="AO13" s="40">
        <v>0</v>
      </c>
      <c r="AP13" s="42">
        <f t="shared" si="13"/>
        <v>0</v>
      </c>
      <c r="AQ13" s="40">
        <v>0</v>
      </c>
      <c r="AR13" s="42">
        <f t="shared" si="14"/>
        <v>0</v>
      </c>
      <c r="AS13" s="43">
        <v>0</v>
      </c>
      <c r="AT13" s="40">
        <v>0</v>
      </c>
      <c r="AU13" s="42">
        <v>0</v>
      </c>
      <c r="AV13" s="42">
        <f t="shared" si="15"/>
        <v>5.4773800000000001</v>
      </c>
      <c r="AW13" s="39">
        <f t="shared" si="5"/>
        <v>21.846655000000002</v>
      </c>
      <c r="AX13" s="44">
        <f t="shared" si="6"/>
        <v>-2.7256077490948535E-2</v>
      </c>
      <c r="AY13" s="50">
        <v>21.266999999999999</v>
      </c>
      <c r="AZ13" s="39">
        <f t="shared" si="16"/>
        <v>22.330349999999999</v>
      </c>
      <c r="BA13" s="45">
        <v>47.99</v>
      </c>
      <c r="BB13" s="44">
        <f t="shared" si="17"/>
        <v>0.53468743488226722</v>
      </c>
      <c r="BC13" s="5"/>
      <c r="BD13" s="42">
        <f t="shared" si="7"/>
        <v>0</v>
      </c>
      <c r="BE13" s="39">
        <f t="shared" si="8"/>
        <v>0</v>
      </c>
    </row>
    <row r="14" spans="1:57" x14ac:dyDescent="0.25">
      <c r="A14" s="28">
        <v>13</v>
      </c>
      <c r="B14" s="29"/>
      <c r="C14" s="29"/>
      <c r="D14" s="30" t="s">
        <v>57</v>
      </c>
      <c r="E14" s="30"/>
      <c r="F14" s="30" t="s">
        <v>58</v>
      </c>
      <c r="G14" s="29" t="s">
        <v>59</v>
      </c>
      <c r="H14" s="30" t="s">
        <v>60</v>
      </c>
      <c r="I14" s="30" t="s">
        <v>61</v>
      </c>
      <c r="J14" s="30" t="s">
        <v>71</v>
      </c>
      <c r="K14" s="29" t="s">
        <v>63</v>
      </c>
      <c r="L14" s="29" t="s">
        <v>64</v>
      </c>
      <c r="M14" s="29" t="s">
        <v>101</v>
      </c>
      <c r="N14" s="31" t="s">
        <v>102</v>
      </c>
      <c r="O14" s="32" t="s">
        <v>103</v>
      </c>
      <c r="P14" s="30" t="s">
        <v>68</v>
      </c>
      <c r="Q14" s="33"/>
      <c r="R14" s="34">
        <v>6.9</v>
      </c>
      <c r="S14" s="30" t="s">
        <v>69</v>
      </c>
      <c r="T14" s="35">
        <v>58.5</v>
      </c>
      <c r="U14" s="35">
        <v>38</v>
      </c>
      <c r="V14" s="35">
        <v>31</v>
      </c>
      <c r="W14" s="36">
        <v>18.88</v>
      </c>
      <c r="X14" s="5">
        <v>4</v>
      </c>
      <c r="Y14" s="37">
        <f t="shared" si="9"/>
        <v>6.8913000000000002E-2</v>
      </c>
      <c r="Z14" s="36">
        <v>56</v>
      </c>
      <c r="AA14" s="38">
        <f t="shared" si="10"/>
        <v>3250.4752368928939</v>
      </c>
      <c r="AB14" s="29">
        <v>4200</v>
      </c>
      <c r="AC14" s="39">
        <f t="shared" si="11"/>
        <v>1.29211875</v>
      </c>
      <c r="AD14" s="29" t="s">
        <v>70</v>
      </c>
      <c r="AE14" s="40">
        <v>0.52500000000000002</v>
      </c>
      <c r="AF14" s="39">
        <f t="shared" si="0"/>
        <v>3.6225000000000005</v>
      </c>
      <c r="AG14" s="39">
        <f t="shared" si="1"/>
        <v>11.814618750000001</v>
      </c>
      <c r="AH14" s="41">
        <v>0.05</v>
      </c>
      <c r="AI14" s="39">
        <f t="shared" si="2"/>
        <v>0.74429999999999996</v>
      </c>
      <c r="AJ14" s="40">
        <v>0.06</v>
      </c>
      <c r="AK14" s="42">
        <f t="shared" si="3"/>
        <v>0.89315999999999995</v>
      </c>
      <c r="AL14" s="39">
        <f t="shared" si="12"/>
        <v>1.7556999999999992</v>
      </c>
      <c r="AM14" s="40">
        <v>0.08</v>
      </c>
      <c r="AN14" s="39">
        <f t="shared" si="4"/>
        <v>1.1908799999999999</v>
      </c>
      <c r="AO14" s="40">
        <v>0</v>
      </c>
      <c r="AP14" s="42">
        <f t="shared" si="13"/>
        <v>0</v>
      </c>
      <c r="AQ14" s="40">
        <v>0</v>
      </c>
      <c r="AR14" s="42">
        <f t="shared" si="14"/>
        <v>0</v>
      </c>
      <c r="AS14" s="43">
        <v>0</v>
      </c>
      <c r="AT14" s="40">
        <v>0</v>
      </c>
      <c r="AU14" s="42">
        <v>0</v>
      </c>
      <c r="AV14" s="42">
        <f t="shared" si="15"/>
        <v>4.584039999999999</v>
      </c>
      <c r="AW14" s="39">
        <f t="shared" si="5"/>
        <v>16.398658749999999</v>
      </c>
      <c r="AX14" s="44">
        <f t="shared" si="6"/>
        <v>-0.10161619978503292</v>
      </c>
      <c r="AY14" s="50">
        <v>14.885999999999999</v>
      </c>
      <c r="AZ14" s="39">
        <f t="shared" si="16"/>
        <v>15.6303</v>
      </c>
      <c r="BA14" s="45">
        <v>31.99</v>
      </c>
      <c r="BB14" s="44">
        <f t="shared" si="17"/>
        <v>0.51140043763676135</v>
      </c>
      <c r="BC14" s="5"/>
      <c r="BD14" s="42">
        <f t="shared" si="7"/>
        <v>0</v>
      </c>
      <c r="BE14" s="39">
        <f t="shared" si="8"/>
        <v>0</v>
      </c>
    </row>
    <row r="15" spans="1:57" x14ac:dyDescent="0.25">
      <c r="A15" s="28">
        <v>14</v>
      </c>
      <c r="B15" s="29"/>
      <c r="C15" s="29"/>
      <c r="D15" s="30" t="s">
        <v>57</v>
      </c>
      <c r="E15" s="30"/>
      <c r="F15" s="30" t="s">
        <v>58</v>
      </c>
      <c r="G15" s="29" t="s">
        <v>59</v>
      </c>
      <c r="H15" s="30" t="s">
        <v>60</v>
      </c>
      <c r="I15" s="30" t="s">
        <v>61</v>
      </c>
      <c r="J15" s="30" t="s">
        <v>71</v>
      </c>
      <c r="K15" s="29" t="s">
        <v>63</v>
      </c>
      <c r="L15" s="29" t="s">
        <v>72</v>
      </c>
      <c r="M15" s="29" t="s">
        <v>101</v>
      </c>
      <c r="N15" s="31" t="s">
        <v>104</v>
      </c>
      <c r="O15" s="32" t="s">
        <v>105</v>
      </c>
      <c r="P15" s="30" t="s">
        <v>68</v>
      </c>
      <c r="Q15" s="33"/>
      <c r="R15" s="34">
        <v>7.15</v>
      </c>
      <c r="S15" s="30" t="s">
        <v>69</v>
      </c>
      <c r="T15" s="35">
        <v>58.5</v>
      </c>
      <c r="U15" s="35">
        <v>38</v>
      </c>
      <c r="V15" s="35">
        <v>31</v>
      </c>
      <c r="W15" s="36">
        <v>17.989999999999998</v>
      </c>
      <c r="X15" s="5">
        <v>4</v>
      </c>
      <c r="Y15" s="37">
        <f t="shared" si="9"/>
        <v>6.8913000000000002E-2</v>
      </c>
      <c r="Z15" s="36">
        <v>56</v>
      </c>
      <c r="AA15" s="38">
        <f t="shared" si="10"/>
        <v>3250.4752368928939</v>
      </c>
      <c r="AB15" s="29">
        <v>4200</v>
      </c>
      <c r="AC15" s="39">
        <f t="shared" si="11"/>
        <v>1.29211875</v>
      </c>
      <c r="AD15" s="29" t="s">
        <v>70</v>
      </c>
      <c r="AE15" s="40">
        <v>0.52500000000000002</v>
      </c>
      <c r="AF15" s="39">
        <f t="shared" si="0"/>
        <v>3.7537500000000001</v>
      </c>
      <c r="AG15" s="39">
        <f t="shared" si="1"/>
        <v>12.195868750000001</v>
      </c>
      <c r="AH15" s="41">
        <v>0.05</v>
      </c>
      <c r="AI15" s="39">
        <f t="shared" si="2"/>
        <v>0.76095000000000002</v>
      </c>
      <c r="AJ15" s="40">
        <v>0.06</v>
      </c>
      <c r="AK15" s="42">
        <f t="shared" si="3"/>
        <v>0.91313999999999995</v>
      </c>
      <c r="AL15" s="39">
        <f t="shared" si="12"/>
        <v>1.7390499999999989</v>
      </c>
      <c r="AM15" s="40">
        <v>0.08</v>
      </c>
      <c r="AN15" s="39">
        <f t="shared" si="4"/>
        <v>1.2175199999999999</v>
      </c>
      <c r="AO15" s="40">
        <v>0</v>
      </c>
      <c r="AP15" s="42">
        <f t="shared" si="13"/>
        <v>0</v>
      </c>
      <c r="AQ15" s="40">
        <v>0</v>
      </c>
      <c r="AR15" s="42">
        <f t="shared" si="14"/>
        <v>0</v>
      </c>
      <c r="AS15" s="43">
        <v>0</v>
      </c>
      <c r="AT15" s="40">
        <v>0</v>
      </c>
      <c r="AU15" s="42">
        <v>0</v>
      </c>
      <c r="AV15" s="42">
        <f t="shared" si="15"/>
        <v>4.6306599999999989</v>
      </c>
      <c r="AW15" s="39">
        <f t="shared" si="5"/>
        <v>16.826528750000001</v>
      </c>
      <c r="AX15" s="44">
        <f t="shared" si="6"/>
        <v>-0.10562643734805191</v>
      </c>
      <c r="AY15" s="50">
        <v>15.218999999999999</v>
      </c>
      <c r="AZ15" s="39">
        <f t="shared" si="16"/>
        <v>15.979950000000001</v>
      </c>
      <c r="BA15" s="45">
        <v>31.99</v>
      </c>
      <c r="BB15" s="44">
        <f t="shared" si="17"/>
        <v>0.50047045951859959</v>
      </c>
      <c r="BC15" s="5"/>
      <c r="BD15" s="42">
        <f t="shared" si="7"/>
        <v>0</v>
      </c>
      <c r="BE15" s="39">
        <f t="shared" si="8"/>
        <v>0</v>
      </c>
    </row>
    <row r="16" spans="1:57" x14ac:dyDescent="0.25">
      <c r="A16" s="28">
        <v>15</v>
      </c>
      <c r="B16" s="29"/>
      <c r="C16" s="29"/>
      <c r="D16" s="30" t="s">
        <v>57</v>
      </c>
      <c r="E16" s="30"/>
      <c r="F16" s="30" t="s">
        <v>58</v>
      </c>
      <c r="G16" s="29" t="s">
        <v>59</v>
      </c>
      <c r="H16" s="30" t="s">
        <v>60</v>
      </c>
      <c r="I16" s="30" t="s">
        <v>61</v>
      </c>
      <c r="J16" s="30" t="s">
        <v>71</v>
      </c>
      <c r="K16" s="29" t="s">
        <v>63</v>
      </c>
      <c r="L16" s="29" t="s">
        <v>75</v>
      </c>
      <c r="M16" s="29" t="s">
        <v>101</v>
      </c>
      <c r="N16" s="31" t="s">
        <v>106</v>
      </c>
      <c r="O16" s="32" t="s">
        <v>107</v>
      </c>
      <c r="P16" s="30" t="s">
        <v>68</v>
      </c>
      <c r="Q16" s="33"/>
      <c r="R16" s="34">
        <v>8.8000000000000007</v>
      </c>
      <c r="S16" s="30" t="s">
        <v>69</v>
      </c>
      <c r="T16" s="35">
        <v>58.5</v>
      </c>
      <c r="U16" s="35">
        <v>38</v>
      </c>
      <c r="V16" s="35">
        <v>33</v>
      </c>
      <c r="W16" s="36">
        <v>21.42</v>
      </c>
      <c r="X16" s="5">
        <v>4</v>
      </c>
      <c r="Y16" s="37">
        <f t="shared" si="9"/>
        <v>7.3358999999999994E-2</v>
      </c>
      <c r="Z16" s="36">
        <v>56</v>
      </c>
      <c r="AA16" s="38">
        <f t="shared" si="10"/>
        <v>3053.4767376872642</v>
      </c>
      <c r="AB16" s="29">
        <v>4200</v>
      </c>
      <c r="AC16" s="39">
        <f t="shared" si="11"/>
        <v>1.37548125</v>
      </c>
      <c r="AD16" s="29" t="s">
        <v>70</v>
      </c>
      <c r="AE16" s="40">
        <v>0.52500000000000002</v>
      </c>
      <c r="AF16" s="39">
        <f t="shared" si="0"/>
        <v>4.620000000000001</v>
      </c>
      <c r="AG16" s="39">
        <f t="shared" si="1"/>
        <v>14.795481250000002</v>
      </c>
      <c r="AH16" s="41">
        <v>0.05</v>
      </c>
      <c r="AI16" s="39">
        <f t="shared" si="2"/>
        <v>0.95670000000000011</v>
      </c>
      <c r="AJ16" s="40">
        <v>0.06</v>
      </c>
      <c r="AK16" s="42">
        <f t="shared" si="3"/>
        <v>1.1480399999999999</v>
      </c>
      <c r="AL16" s="39">
        <f t="shared" si="12"/>
        <v>1.5432999999999986</v>
      </c>
      <c r="AM16" s="40">
        <v>0.08</v>
      </c>
      <c r="AN16" s="39">
        <f t="shared" si="4"/>
        <v>1.5307200000000001</v>
      </c>
      <c r="AO16" s="40">
        <v>0</v>
      </c>
      <c r="AP16" s="42">
        <f t="shared" si="13"/>
        <v>0</v>
      </c>
      <c r="AQ16" s="40">
        <v>0</v>
      </c>
      <c r="AR16" s="42">
        <f t="shared" si="14"/>
        <v>0</v>
      </c>
      <c r="AS16" s="43">
        <v>0</v>
      </c>
      <c r="AT16" s="40">
        <v>0</v>
      </c>
      <c r="AU16" s="42">
        <v>0</v>
      </c>
      <c r="AV16" s="42">
        <f t="shared" si="15"/>
        <v>5.1787599999999987</v>
      </c>
      <c r="AW16" s="39">
        <f t="shared" si="5"/>
        <v>19.974241249999999</v>
      </c>
      <c r="AX16" s="44">
        <f t="shared" si="6"/>
        <v>-4.3913517821678599E-2</v>
      </c>
      <c r="AY16" s="50">
        <v>19.134</v>
      </c>
      <c r="AZ16" s="39">
        <f t="shared" si="16"/>
        <v>20.090700000000002</v>
      </c>
      <c r="BA16" s="45">
        <v>42.99</v>
      </c>
      <c r="BB16" s="44">
        <f t="shared" si="17"/>
        <v>0.53266573621772506</v>
      </c>
      <c r="BC16" s="5"/>
      <c r="BD16" s="42">
        <f t="shared" si="7"/>
        <v>0</v>
      </c>
      <c r="BE16" s="39">
        <f t="shared" si="8"/>
        <v>0</v>
      </c>
    </row>
    <row r="17" spans="1:57" x14ac:dyDescent="0.25">
      <c r="A17" s="28">
        <v>16</v>
      </c>
      <c r="B17" s="29"/>
      <c r="C17" s="29"/>
      <c r="D17" s="30" t="s">
        <v>57</v>
      </c>
      <c r="E17" s="30"/>
      <c r="F17" s="30" t="s">
        <v>58</v>
      </c>
      <c r="G17" s="29" t="s">
        <v>59</v>
      </c>
      <c r="H17" s="30" t="s">
        <v>60</v>
      </c>
      <c r="I17" s="30" t="s">
        <v>61</v>
      </c>
      <c r="J17" s="30" t="s">
        <v>71</v>
      </c>
      <c r="K17" s="29" t="s">
        <v>63</v>
      </c>
      <c r="L17" s="29" t="s">
        <v>79</v>
      </c>
      <c r="M17" s="29" t="s">
        <v>101</v>
      </c>
      <c r="N17" s="31" t="s">
        <v>108</v>
      </c>
      <c r="O17" s="32" t="s">
        <v>109</v>
      </c>
      <c r="P17" s="30" t="s">
        <v>68</v>
      </c>
      <c r="Q17" s="33"/>
      <c r="R17" s="34">
        <v>9.75</v>
      </c>
      <c r="S17" s="30" t="s">
        <v>69</v>
      </c>
      <c r="T17" s="35">
        <v>58.5</v>
      </c>
      <c r="U17" s="35">
        <v>38</v>
      </c>
      <c r="V17" s="35">
        <v>36</v>
      </c>
      <c r="W17" s="36">
        <v>25.21</v>
      </c>
      <c r="X17" s="5">
        <v>4</v>
      </c>
      <c r="Y17" s="37">
        <f t="shared" si="9"/>
        <v>8.0028000000000002E-2</v>
      </c>
      <c r="Z17" s="36">
        <v>56</v>
      </c>
      <c r="AA17" s="38">
        <f t="shared" si="10"/>
        <v>2799.0203428799919</v>
      </c>
      <c r="AB17" s="29">
        <v>4200</v>
      </c>
      <c r="AC17" s="39">
        <f t="shared" si="11"/>
        <v>1.5005250000000001</v>
      </c>
      <c r="AD17" s="29" t="s">
        <v>70</v>
      </c>
      <c r="AE17" s="40">
        <v>0.52500000000000002</v>
      </c>
      <c r="AF17" s="39">
        <f t="shared" si="0"/>
        <v>5.1187500000000004</v>
      </c>
      <c r="AG17" s="39">
        <f t="shared" si="1"/>
        <v>16.369275000000002</v>
      </c>
      <c r="AH17" s="41">
        <v>0.05</v>
      </c>
      <c r="AI17" s="39">
        <f t="shared" si="2"/>
        <v>1.06335</v>
      </c>
      <c r="AJ17" s="40">
        <v>0.06</v>
      </c>
      <c r="AK17" s="42">
        <f t="shared" si="3"/>
        <v>1.2760199999999999</v>
      </c>
      <c r="AL17" s="39">
        <f t="shared" si="12"/>
        <v>1.4366500000000002</v>
      </c>
      <c r="AM17" s="40">
        <v>0.08</v>
      </c>
      <c r="AN17" s="39">
        <f t="shared" si="4"/>
        <v>1.70136</v>
      </c>
      <c r="AO17" s="40">
        <v>0</v>
      </c>
      <c r="AP17" s="42">
        <f t="shared" si="13"/>
        <v>0</v>
      </c>
      <c r="AQ17" s="40">
        <v>0</v>
      </c>
      <c r="AR17" s="42">
        <f t="shared" si="14"/>
        <v>0</v>
      </c>
      <c r="AS17" s="43">
        <v>0</v>
      </c>
      <c r="AT17" s="40">
        <v>0</v>
      </c>
      <c r="AU17" s="42">
        <v>0</v>
      </c>
      <c r="AV17" s="42">
        <f t="shared" si="15"/>
        <v>5.4773800000000001</v>
      </c>
      <c r="AW17" s="39">
        <f t="shared" si="5"/>
        <v>21.846655000000002</v>
      </c>
      <c r="AX17" s="44">
        <f t="shared" si="6"/>
        <v>-2.7256077490948535E-2</v>
      </c>
      <c r="AY17" s="50">
        <v>21.266999999999999</v>
      </c>
      <c r="AZ17" s="39">
        <f t="shared" si="16"/>
        <v>22.330349999999999</v>
      </c>
      <c r="BA17" s="45">
        <v>47.99</v>
      </c>
      <c r="BB17" s="44">
        <f t="shared" si="17"/>
        <v>0.53468743488226722</v>
      </c>
      <c r="BC17" s="5"/>
      <c r="BD17" s="42">
        <f t="shared" si="7"/>
        <v>0</v>
      </c>
      <c r="BE17" s="39">
        <f t="shared" si="8"/>
        <v>0</v>
      </c>
    </row>
    <row r="18" spans="1:57" x14ac:dyDescent="0.25">
      <c r="A18" s="28">
        <v>17</v>
      </c>
      <c r="B18" s="29"/>
      <c r="C18" s="29"/>
      <c r="D18" s="30" t="s">
        <v>57</v>
      </c>
      <c r="E18" s="30"/>
      <c r="F18" s="30" t="s">
        <v>58</v>
      </c>
      <c r="G18" s="29" t="s">
        <v>59</v>
      </c>
      <c r="H18" s="30" t="s">
        <v>60</v>
      </c>
      <c r="I18" s="30" t="s">
        <v>61</v>
      </c>
      <c r="J18" s="30" t="s">
        <v>71</v>
      </c>
      <c r="K18" s="29" t="s">
        <v>63</v>
      </c>
      <c r="L18" s="29" t="s">
        <v>64</v>
      </c>
      <c r="M18" s="29" t="s">
        <v>110</v>
      </c>
      <c r="N18" s="31" t="s">
        <v>111</v>
      </c>
      <c r="O18" s="32" t="s">
        <v>112</v>
      </c>
      <c r="P18" s="30" t="s">
        <v>68</v>
      </c>
      <c r="Q18" s="33"/>
      <c r="R18" s="34">
        <v>6.9</v>
      </c>
      <c r="S18" s="30" t="s">
        <v>69</v>
      </c>
      <c r="T18" s="35">
        <v>58.5</v>
      </c>
      <c r="U18" s="35">
        <v>38</v>
      </c>
      <c r="V18" s="35">
        <v>31</v>
      </c>
      <c r="W18" s="36">
        <v>18.88</v>
      </c>
      <c r="X18" s="5">
        <v>4</v>
      </c>
      <c r="Y18" s="37">
        <f t="shared" si="9"/>
        <v>6.8913000000000002E-2</v>
      </c>
      <c r="Z18" s="36">
        <v>56</v>
      </c>
      <c r="AA18" s="38">
        <f t="shared" si="10"/>
        <v>3250.4752368928939</v>
      </c>
      <c r="AB18" s="29">
        <v>4200</v>
      </c>
      <c r="AC18" s="39">
        <f t="shared" si="11"/>
        <v>1.29211875</v>
      </c>
      <c r="AD18" s="29" t="s">
        <v>70</v>
      </c>
      <c r="AE18" s="40">
        <v>0.52500000000000002</v>
      </c>
      <c r="AF18" s="39">
        <f t="shared" si="0"/>
        <v>3.6225000000000005</v>
      </c>
      <c r="AG18" s="39">
        <f t="shared" si="1"/>
        <v>11.814618750000001</v>
      </c>
      <c r="AH18" s="41">
        <v>0.05</v>
      </c>
      <c r="AI18" s="39">
        <f t="shared" si="2"/>
        <v>0.74429999999999996</v>
      </c>
      <c r="AJ18" s="40">
        <v>0.06</v>
      </c>
      <c r="AK18" s="42">
        <f t="shared" si="3"/>
        <v>0.89315999999999995</v>
      </c>
      <c r="AL18" s="39">
        <f t="shared" si="12"/>
        <v>1.7556999999999992</v>
      </c>
      <c r="AM18" s="40">
        <v>0.08</v>
      </c>
      <c r="AN18" s="39">
        <f t="shared" si="4"/>
        <v>1.1908799999999999</v>
      </c>
      <c r="AO18" s="40">
        <v>0</v>
      </c>
      <c r="AP18" s="42">
        <f t="shared" si="13"/>
        <v>0</v>
      </c>
      <c r="AQ18" s="40">
        <v>0</v>
      </c>
      <c r="AR18" s="42">
        <f t="shared" si="14"/>
        <v>0</v>
      </c>
      <c r="AS18" s="43">
        <v>0</v>
      </c>
      <c r="AT18" s="40">
        <v>0</v>
      </c>
      <c r="AU18" s="42">
        <v>0</v>
      </c>
      <c r="AV18" s="42">
        <f t="shared" si="15"/>
        <v>4.584039999999999</v>
      </c>
      <c r="AW18" s="39">
        <f t="shared" si="5"/>
        <v>16.398658749999999</v>
      </c>
      <c r="AX18" s="44">
        <f t="shared" si="6"/>
        <v>-0.10161619978503292</v>
      </c>
      <c r="AY18" s="50">
        <v>14.885999999999999</v>
      </c>
      <c r="AZ18" s="39">
        <f t="shared" si="16"/>
        <v>15.6303</v>
      </c>
      <c r="BA18" s="45">
        <v>31.99</v>
      </c>
      <c r="BB18" s="44">
        <f t="shared" si="17"/>
        <v>0.51140043763676135</v>
      </c>
      <c r="BC18" s="5"/>
      <c r="BD18" s="42">
        <f t="shared" si="7"/>
        <v>0</v>
      </c>
      <c r="BE18" s="39">
        <f t="shared" si="8"/>
        <v>0</v>
      </c>
    </row>
    <row r="19" spans="1:57" x14ac:dyDescent="0.25">
      <c r="A19" s="28">
        <v>18</v>
      </c>
      <c r="B19" s="29"/>
      <c r="C19" s="29"/>
      <c r="D19" s="30" t="s">
        <v>57</v>
      </c>
      <c r="E19" s="30"/>
      <c r="F19" s="30" t="s">
        <v>58</v>
      </c>
      <c r="G19" s="29" t="s">
        <v>59</v>
      </c>
      <c r="H19" s="30" t="s">
        <v>60</v>
      </c>
      <c r="I19" s="30" t="s">
        <v>61</v>
      </c>
      <c r="J19" s="30" t="s">
        <v>71</v>
      </c>
      <c r="K19" s="29" t="s">
        <v>63</v>
      </c>
      <c r="L19" s="29" t="s">
        <v>72</v>
      </c>
      <c r="M19" s="29" t="s">
        <v>110</v>
      </c>
      <c r="N19" s="31" t="s">
        <v>113</v>
      </c>
      <c r="O19" s="32" t="s">
        <v>114</v>
      </c>
      <c r="P19" s="30" t="s">
        <v>68</v>
      </c>
      <c r="Q19" s="33"/>
      <c r="R19" s="34">
        <v>7.15</v>
      </c>
      <c r="S19" s="30" t="s">
        <v>69</v>
      </c>
      <c r="T19" s="35">
        <v>58.5</v>
      </c>
      <c r="U19" s="35">
        <v>38</v>
      </c>
      <c r="V19" s="35">
        <v>31</v>
      </c>
      <c r="W19" s="36">
        <v>17.989999999999998</v>
      </c>
      <c r="X19" s="5">
        <v>4</v>
      </c>
      <c r="Y19" s="37">
        <f t="shared" si="9"/>
        <v>6.8913000000000002E-2</v>
      </c>
      <c r="Z19" s="36">
        <v>56</v>
      </c>
      <c r="AA19" s="38">
        <f t="shared" si="10"/>
        <v>3250.4752368928939</v>
      </c>
      <c r="AB19" s="29">
        <v>4200</v>
      </c>
      <c r="AC19" s="39">
        <f t="shared" si="11"/>
        <v>1.29211875</v>
      </c>
      <c r="AD19" s="29" t="s">
        <v>70</v>
      </c>
      <c r="AE19" s="40">
        <v>0.52500000000000002</v>
      </c>
      <c r="AF19" s="39">
        <f t="shared" si="0"/>
        <v>3.7537500000000001</v>
      </c>
      <c r="AG19" s="39">
        <f t="shared" si="1"/>
        <v>12.195868750000001</v>
      </c>
      <c r="AH19" s="41">
        <v>0.05</v>
      </c>
      <c r="AI19" s="39">
        <f t="shared" si="2"/>
        <v>0.76095000000000002</v>
      </c>
      <c r="AJ19" s="40">
        <v>0.06</v>
      </c>
      <c r="AK19" s="42">
        <f t="shared" si="3"/>
        <v>0.91313999999999995</v>
      </c>
      <c r="AL19" s="39">
        <f t="shared" si="12"/>
        <v>1.7390499999999989</v>
      </c>
      <c r="AM19" s="40">
        <v>0.08</v>
      </c>
      <c r="AN19" s="39">
        <f t="shared" si="4"/>
        <v>1.2175199999999999</v>
      </c>
      <c r="AO19" s="40">
        <v>0</v>
      </c>
      <c r="AP19" s="42">
        <f t="shared" si="13"/>
        <v>0</v>
      </c>
      <c r="AQ19" s="40">
        <v>0</v>
      </c>
      <c r="AR19" s="42">
        <f t="shared" si="14"/>
        <v>0</v>
      </c>
      <c r="AS19" s="43">
        <v>0</v>
      </c>
      <c r="AT19" s="40">
        <v>0</v>
      </c>
      <c r="AU19" s="42">
        <v>0</v>
      </c>
      <c r="AV19" s="42">
        <f t="shared" si="15"/>
        <v>4.6306599999999989</v>
      </c>
      <c r="AW19" s="39">
        <f t="shared" si="5"/>
        <v>16.826528750000001</v>
      </c>
      <c r="AX19" s="44">
        <f t="shared" si="6"/>
        <v>-0.10562643734805191</v>
      </c>
      <c r="AY19" s="50">
        <v>15.218999999999999</v>
      </c>
      <c r="AZ19" s="39">
        <f t="shared" si="16"/>
        <v>15.979950000000001</v>
      </c>
      <c r="BA19" s="45">
        <v>31.99</v>
      </c>
      <c r="BB19" s="44">
        <f t="shared" si="17"/>
        <v>0.50047045951859959</v>
      </c>
      <c r="BC19" s="5"/>
      <c r="BD19" s="42">
        <f t="shared" si="7"/>
        <v>0</v>
      </c>
      <c r="BE19" s="39">
        <f t="shared" si="8"/>
        <v>0</v>
      </c>
    </row>
    <row r="20" spans="1:57" x14ac:dyDescent="0.25">
      <c r="A20" s="28">
        <v>19</v>
      </c>
      <c r="B20" s="29"/>
      <c r="C20" s="29"/>
      <c r="D20" s="30" t="s">
        <v>57</v>
      </c>
      <c r="E20" s="30"/>
      <c r="F20" s="30" t="s">
        <v>58</v>
      </c>
      <c r="G20" s="29" t="s">
        <v>59</v>
      </c>
      <c r="H20" s="30" t="s">
        <v>60</v>
      </c>
      <c r="I20" s="30" t="s">
        <v>61</v>
      </c>
      <c r="J20" s="30" t="s">
        <v>71</v>
      </c>
      <c r="K20" s="29" t="s">
        <v>63</v>
      </c>
      <c r="L20" s="29" t="s">
        <v>75</v>
      </c>
      <c r="M20" s="29" t="s">
        <v>110</v>
      </c>
      <c r="N20" s="31" t="s">
        <v>115</v>
      </c>
      <c r="O20" s="32" t="s">
        <v>116</v>
      </c>
      <c r="P20" s="30" t="s">
        <v>68</v>
      </c>
      <c r="Q20" s="33"/>
      <c r="R20" s="34">
        <v>8.8000000000000007</v>
      </c>
      <c r="S20" s="30" t="s">
        <v>69</v>
      </c>
      <c r="T20" s="35">
        <v>58.5</v>
      </c>
      <c r="U20" s="35">
        <v>38</v>
      </c>
      <c r="V20" s="35">
        <v>33</v>
      </c>
      <c r="W20" s="36">
        <v>21.42</v>
      </c>
      <c r="X20" s="5">
        <v>4</v>
      </c>
      <c r="Y20" s="37">
        <f t="shared" si="9"/>
        <v>7.3358999999999994E-2</v>
      </c>
      <c r="Z20" s="36">
        <v>56</v>
      </c>
      <c r="AA20" s="38">
        <f t="shared" si="10"/>
        <v>3053.4767376872642</v>
      </c>
      <c r="AB20" s="29">
        <v>4200</v>
      </c>
      <c r="AC20" s="39">
        <f t="shared" si="11"/>
        <v>1.37548125</v>
      </c>
      <c r="AD20" s="29" t="s">
        <v>70</v>
      </c>
      <c r="AE20" s="40">
        <v>0.52500000000000002</v>
      </c>
      <c r="AF20" s="39">
        <f t="shared" si="0"/>
        <v>4.620000000000001</v>
      </c>
      <c r="AG20" s="39">
        <f t="shared" si="1"/>
        <v>14.795481250000002</v>
      </c>
      <c r="AH20" s="41">
        <v>0.05</v>
      </c>
      <c r="AI20" s="39">
        <f t="shared" si="2"/>
        <v>0.95670000000000011</v>
      </c>
      <c r="AJ20" s="40">
        <v>0.06</v>
      </c>
      <c r="AK20" s="42">
        <f t="shared" si="3"/>
        <v>1.1480399999999999</v>
      </c>
      <c r="AL20" s="39">
        <f t="shared" si="12"/>
        <v>1.5432999999999986</v>
      </c>
      <c r="AM20" s="40">
        <v>0.08</v>
      </c>
      <c r="AN20" s="39">
        <f t="shared" si="4"/>
        <v>1.5307200000000001</v>
      </c>
      <c r="AO20" s="40">
        <v>0</v>
      </c>
      <c r="AP20" s="42">
        <f t="shared" si="13"/>
        <v>0</v>
      </c>
      <c r="AQ20" s="40">
        <v>0</v>
      </c>
      <c r="AR20" s="42">
        <f t="shared" si="14"/>
        <v>0</v>
      </c>
      <c r="AS20" s="43">
        <v>0</v>
      </c>
      <c r="AT20" s="40">
        <v>0</v>
      </c>
      <c r="AU20" s="42">
        <v>0</v>
      </c>
      <c r="AV20" s="42">
        <f t="shared" si="15"/>
        <v>5.1787599999999987</v>
      </c>
      <c r="AW20" s="39">
        <f t="shared" si="5"/>
        <v>19.974241249999999</v>
      </c>
      <c r="AX20" s="44">
        <f t="shared" si="6"/>
        <v>-4.3913517821678599E-2</v>
      </c>
      <c r="AY20" s="50">
        <v>19.134</v>
      </c>
      <c r="AZ20" s="39">
        <f t="shared" si="16"/>
        <v>20.090700000000002</v>
      </c>
      <c r="BA20" s="45">
        <v>42.99</v>
      </c>
      <c r="BB20" s="44">
        <f t="shared" si="17"/>
        <v>0.53266573621772506</v>
      </c>
      <c r="BC20" s="5"/>
      <c r="BD20" s="42">
        <f t="shared" si="7"/>
        <v>0</v>
      </c>
      <c r="BE20" s="39">
        <f t="shared" si="8"/>
        <v>0</v>
      </c>
    </row>
    <row r="21" spans="1:57" x14ac:dyDescent="0.25">
      <c r="A21" s="28">
        <v>20</v>
      </c>
      <c r="B21" s="29"/>
      <c r="C21" s="29"/>
      <c r="D21" s="30" t="s">
        <v>57</v>
      </c>
      <c r="E21" s="30"/>
      <c r="F21" s="30" t="s">
        <v>58</v>
      </c>
      <c r="G21" s="29" t="s">
        <v>59</v>
      </c>
      <c r="H21" s="30" t="s">
        <v>60</v>
      </c>
      <c r="I21" s="30" t="s">
        <v>61</v>
      </c>
      <c r="J21" s="30" t="s">
        <v>71</v>
      </c>
      <c r="K21" s="29" t="s">
        <v>63</v>
      </c>
      <c r="L21" s="29" t="s">
        <v>79</v>
      </c>
      <c r="M21" s="29" t="s">
        <v>110</v>
      </c>
      <c r="N21" s="31" t="s">
        <v>117</v>
      </c>
      <c r="O21" s="32" t="s">
        <v>118</v>
      </c>
      <c r="P21" s="30" t="s">
        <v>68</v>
      </c>
      <c r="Q21" s="33"/>
      <c r="R21" s="34">
        <v>9.75</v>
      </c>
      <c r="S21" s="30" t="s">
        <v>69</v>
      </c>
      <c r="T21" s="35">
        <v>58.5</v>
      </c>
      <c r="U21" s="35">
        <v>38</v>
      </c>
      <c r="V21" s="35">
        <v>36</v>
      </c>
      <c r="W21" s="36">
        <v>25.21</v>
      </c>
      <c r="X21" s="5">
        <v>4</v>
      </c>
      <c r="Y21" s="37">
        <f t="shared" si="9"/>
        <v>8.0028000000000002E-2</v>
      </c>
      <c r="Z21" s="36">
        <v>56</v>
      </c>
      <c r="AA21" s="38">
        <f t="shared" si="10"/>
        <v>2799.0203428799919</v>
      </c>
      <c r="AB21" s="29">
        <v>4200</v>
      </c>
      <c r="AC21" s="39">
        <f t="shared" si="11"/>
        <v>1.5005250000000001</v>
      </c>
      <c r="AD21" s="29" t="s">
        <v>70</v>
      </c>
      <c r="AE21" s="40">
        <v>0.52500000000000002</v>
      </c>
      <c r="AF21" s="39">
        <f t="shared" si="0"/>
        <v>5.1187500000000004</v>
      </c>
      <c r="AG21" s="39">
        <f t="shared" si="1"/>
        <v>16.369275000000002</v>
      </c>
      <c r="AH21" s="41">
        <v>0.05</v>
      </c>
      <c r="AI21" s="39">
        <f t="shared" si="2"/>
        <v>1.06335</v>
      </c>
      <c r="AJ21" s="40">
        <v>0.06</v>
      </c>
      <c r="AK21" s="42">
        <f t="shared" si="3"/>
        <v>1.2760199999999999</v>
      </c>
      <c r="AL21" s="39">
        <f t="shared" si="12"/>
        <v>1.4366500000000002</v>
      </c>
      <c r="AM21" s="40">
        <v>0.08</v>
      </c>
      <c r="AN21" s="39">
        <f t="shared" si="4"/>
        <v>1.70136</v>
      </c>
      <c r="AO21" s="40">
        <v>0</v>
      </c>
      <c r="AP21" s="42">
        <f t="shared" si="13"/>
        <v>0</v>
      </c>
      <c r="AQ21" s="40">
        <v>0</v>
      </c>
      <c r="AR21" s="42">
        <f t="shared" si="14"/>
        <v>0</v>
      </c>
      <c r="AS21" s="43">
        <v>0</v>
      </c>
      <c r="AT21" s="40">
        <v>0</v>
      </c>
      <c r="AU21" s="42">
        <v>0</v>
      </c>
      <c r="AV21" s="42">
        <f t="shared" si="15"/>
        <v>5.4773800000000001</v>
      </c>
      <c r="AW21" s="39">
        <f t="shared" si="5"/>
        <v>21.846655000000002</v>
      </c>
      <c r="AX21" s="44">
        <f t="shared" si="6"/>
        <v>-2.7256077490948535E-2</v>
      </c>
      <c r="AY21" s="50">
        <v>21.266999999999999</v>
      </c>
      <c r="AZ21" s="39">
        <f t="shared" si="16"/>
        <v>22.330349999999999</v>
      </c>
      <c r="BA21" s="45">
        <v>47.99</v>
      </c>
      <c r="BB21" s="44">
        <f t="shared" si="17"/>
        <v>0.53468743488226722</v>
      </c>
      <c r="BC21" s="5"/>
      <c r="BD21" s="42">
        <f t="shared" si="7"/>
        <v>0</v>
      </c>
      <c r="BE21" s="39">
        <f t="shared" si="8"/>
        <v>0</v>
      </c>
    </row>
    <row r="22" spans="1:57" x14ac:dyDescent="0.25">
      <c r="A22" s="28">
        <v>21</v>
      </c>
      <c r="B22" s="29"/>
      <c r="C22" s="29"/>
      <c r="D22" s="30" t="s">
        <v>57</v>
      </c>
      <c r="E22" s="30"/>
      <c r="F22" s="30" t="s">
        <v>58</v>
      </c>
      <c r="G22" s="29" t="s">
        <v>59</v>
      </c>
      <c r="H22" s="30" t="s">
        <v>60</v>
      </c>
      <c r="I22" s="30" t="s">
        <v>61</v>
      </c>
      <c r="J22" s="30" t="s">
        <v>71</v>
      </c>
      <c r="K22" s="29" t="s">
        <v>63</v>
      </c>
      <c r="L22" s="29" t="s">
        <v>64</v>
      </c>
      <c r="M22" s="29" t="s">
        <v>119</v>
      </c>
      <c r="N22" s="31" t="s">
        <v>120</v>
      </c>
      <c r="O22" s="32" t="s">
        <v>121</v>
      </c>
      <c r="P22" s="30" t="s">
        <v>68</v>
      </c>
      <c r="Q22" s="33"/>
      <c r="R22" s="34">
        <v>6.9</v>
      </c>
      <c r="S22" s="30" t="s">
        <v>69</v>
      </c>
      <c r="T22" s="35">
        <v>58.5</v>
      </c>
      <c r="U22" s="35">
        <v>38</v>
      </c>
      <c r="V22" s="35">
        <v>31</v>
      </c>
      <c r="W22" s="36">
        <v>18.88</v>
      </c>
      <c r="X22" s="5">
        <v>4</v>
      </c>
      <c r="Y22" s="37">
        <f t="shared" si="9"/>
        <v>6.8913000000000002E-2</v>
      </c>
      <c r="Z22" s="36">
        <v>56</v>
      </c>
      <c r="AA22" s="38">
        <f t="shared" si="10"/>
        <v>3250.4752368928939</v>
      </c>
      <c r="AB22" s="29">
        <v>4200</v>
      </c>
      <c r="AC22" s="39">
        <f t="shared" si="11"/>
        <v>1.29211875</v>
      </c>
      <c r="AD22" s="29" t="s">
        <v>70</v>
      </c>
      <c r="AE22" s="40">
        <v>0.52500000000000002</v>
      </c>
      <c r="AF22" s="39">
        <f t="shared" si="0"/>
        <v>3.6225000000000005</v>
      </c>
      <c r="AG22" s="39">
        <f t="shared" si="1"/>
        <v>11.814618750000001</v>
      </c>
      <c r="AH22" s="41">
        <v>0.05</v>
      </c>
      <c r="AI22" s="39">
        <f t="shared" si="2"/>
        <v>0.74429999999999996</v>
      </c>
      <c r="AJ22" s="40">
        <v>0.06</v>
      </c>
      <c r="AK22" s="42">
        <f t="shared" si="3"/>
        <v>0.89315999999999995</v>
      </c>
      <c r="AL22" s="39">
        <f t="shared" si="12"/>
        <v>1.7556999999999992</v>
      </c>
      <c r="AM22" s="40">
        <v>0.08</v>
      </c>
      <c r="AN22" s="39">
        <f t="shared" si="4"/>
        <v>1.1908799999999999</v>
      </c>
      <c r="AO22" s="40">
        <v>0</v>
      </c>
      <c r="AP22" s="42">
        <f t="shared" si="13"/>
        <v>0</v>
      </c>
      <c r="AQ22" s="40">
        <v>0</v>
      </c>
      <c r="AR22" s="42">
        <f t="shared" si="14"/>
        <v>0</v>
      </c>
      <c r="AS22" s="43">
        <v>0</v>
      </c>
      <c r="AT22" s="40">
        <v>0</v>
      </c>
      <c r="AU22" s="42">
        <v>0</v>
      </c>
      <c r="AV22" s="42">
        <f t="shared" si="15"/>
        <v>4.584039999999999</v>
      </c>
      <c r="AW22" s="39">
        <f t="shared" si="5"/>
        <v>16.398658749999999</v>
      </c>
      <c r="AX22" s="44">
        <f t="shared" si="6"/>
        <v>-0.10161619978503292</v>
      </c>
      <c r="AY22" s="50">
        <v>14.885999999999999</v>
      </c>
      <c r="AZ22" s="39">
        <f t="shared" si="16"/>
        <v>15.6303</v>
      </c>
      <c r="BA22" s="45">
        <v>31.99</v>
      </c>
      <c r="BB22" s="44">
        <f t="shared" si="17"/>
        <v>0.51140043763676135</v>
      </c>
      <c r="BC22" s="5"/>
      <c r="BD22" s="42">
        <f t="shared" si="7"/>
        <v>0</v>
      </c>
      <c r="BE22" s="39">
        <f t="shared" si="8"/>
        <v>0</v>
      </c>
    </row>
    <row r="23" spans="1:57" x14ac:dyDescent="0.25">
      <c r="A23" s="28">
        <v>22</v>
      </c>
      <c r="B23" s="29"/>
      <c r="C23" s="29"/>
      <c r="D23" s="30" t="s">
        <v>57</v>
      </c>
      <c r="E23" s="30"/>
      <c r="F23" s="30" t="s">
        <v>58</v>
      </c>
      <c r="G23" s="29" t="s">
        <v>59</v>
      </c>
      <c r="H23" s="30" t="s">
        <v>60</v>
      </c>
      <c r="I23" s="30" t="s">
        <v>61</v>
      </c>
      <c r="J23" s="30" t="s">
        <v>71</v>
      </c>
      <c r="K23" s="29" t="s">
        <v>63</v>
      </c>
      <c r="L23" s="29" t="s">
        <v>72</v>
      </c>
      <c r="M23" s="29" t="s">
        <v>119</v>
      </c>
      <c r="N23" s="31" t="s">
        <v>122</v>
      </c>
      <c r="O23" s="32" t="s">
        <v>123</v>
      </c>
      <c r="P23" s="30" t="s">
        <v>68</v>
      </c>
      <c r="Q23" s="33"/>
      <c r="R23" s="34">
        <v>7.15</v>
      </c>
      <c r="S23" s="30" t="s">
        <v>69</v>
      </c>
      <c r="T23" s="35">
        <v>58.5</v>
      </c>
      <c r="U23" s="35">
        <v>38</v>
      </c>
      <c r="V23" s="35">
        <v>31</v>
      </c>
      <c r="W23" s="36">
        <v>17.989999999999998</v>
      </c>
      <c r="X23" s="5">
        <v>4</v>
      </c>
      <c r="Y23" s="37">
        <f t="shared" si="9"/>
        <v>6.8913000000000002E-2</v>
      </c>
      <c r="Z23" s="36">
        <v>56</v>
      </c>
      <c r="AA23" s="38">
        <f t="shared" si="10"/>
        <v>3250.4752368928939</v>
      </c>
      <c r="AB23" s="29">
        <v>4200</v>
      </c>
      <c r="AC23" s="39">
        <f t="shared" si="11"/>
        <v>1.29211875</v>
      </c>
      <c r="AD23" s="29" t="s">
        <v>70</v>
      </c>
      <c r="AE23" s="40">
        <v>0.52500000000000002</v>
      </c>
      <c r="AF23" s="39">
        <f t="shared" si="0"/>
        <v>3.7537500000000001</v>
      </c>
      <c r="AG23" s="39">
        <f t="shared" si="1"/>
        <v>12.195868750000001</v>
      </c>
      <c r="AH23" s="41">
        <v>0.05</v>
      </c>
      <c r="AI23" s="39">
        <f t="shared" si="2"/>
        <v>0.76095000000000002</v>
      </c>
      <c r="AJ23" s="40">
        <v>0.06</v>
      </c>
      <c r="AK23" s="42">
        <f t="shared" si="3"/>
        <v>0.91313999999999995</v>
      </c>
      <c r="AL23" s="39">
        <f t="shared" si="12"/>
        <v>1.7390499999999989</v>
      </c>
      <c r="AM23" s="40">
        <v>0.08</v>
      </c>
      <c r="AN23" s="39">
        <f t="shared" si="4"/>
        <v>1.2175199999999999</v>
      </c>
      <c r="AO23" s="40">
        <v>0</v>
      </c>
      <c r="AP23" s="42">
        <f t="shared" si="13"/>
        <v>0</v>
      </c>
      <c r="AQ23" s="40">
        <v>0</v>
      </c>
      <c r="AR23" s="42">
        <f t="shared" si="14"/>
        <v>0</v>
      </c>
      <c r="AS23" s="43">
        <v>0</v>
      </c>
      <c r="AT23" s="40">
        <v>0</v>
      </c>
      <c r="AU23" s="42">
        <v>0</v>
      </c>
      <c r="AV23" s="42">
        <f t="shared" si="15"/>
        <v>4.6306599999999989</v>
      </c>
      <c r="AW23" s="39">
        <f t="shared" si="5"/>
        <v>16.826528750000001</v>
      </c>
      <c r="AX23" s="44">
        <f t="shared" si="6"/>
        <v>-0.10562643734805191</v>
      </c>
      <c r="AY23" s="50">
        <v>15.218999999999999</v>
      </c>
      <c r="AZ23" s="39">
        <f t="shared" si="16"/>
        <v>15.979950000000001</v>
      </c>
      <c r="BA23" s="45">
        <v>31.99</v>
      </c>
      <c r="BB23" s="44">
        <f t="shared" si="17"/>
        <v>0.50047045951859959</v>
      </c>
      <c r="BC23" s="5"/>
      <c r="BD23" s="42">
        <f t="shared" si="7"/>
        <v>0</v>
      </c>
      <c r="BE23" s="39">
        <f t="shared" si="8"/>
        <v>0</v>
      </c>
    </row>
    <row r="24" spans="1:57" x14ac:dyDescent="0.25">
      <c r="A24" s="28">
        <v>23</v>
      </c>
      <c r="B24" s="29"/>
      <c r="C24" s="29"/>
      <c r="D24" s="30" t="s">
        <v>57</v>
      </c>
      <c r="E24" s="30"/>
      <c r="F24" s="30" t="s">
        <v>58</v>
      </c>
      <c r="G24" s="29" t="s">
        <v>59</v>
      </c>
      <c r="H24" s="30" t="s">
        <v>60</v>
      </c>
      <c r="I24" s="30" t="s">
        <v>61</v>
      </c>
      <c r="J24" s="30" t="s">
        <v>71</v>
      </c>
      <c r="K24" s="29" t="s">
        <v>63</v>
      </c>
      <c r="L24" s="29" t="s">
        <v>75</v>
      </c>
      <c r="M24" s="29" t="s">
        <v>119</v>
      </c>
      <c r="N24" s="31" t="s">
        <v>124</v>
      </c>
      <c r="O24" s="32" t="s">
        <v>125</v>
      </c>
      <c r="P24" s="30" t="s">
        <v>68</v>
      </c>
      <c r="Q24" s="33"/>
      <c r="R24" s="34">
        <v>8.8000000000000007</v>
      </c>
      <c r="S24" s="30" t="s">
        <v>69</v>
      </c>
      <c r="T24" s="35">
        <v>58.5</v>
      </c>
      <c r="U24" s="35">
        <v>38</v>
      </c>
      <c r="V24" s="35">
        <v>33</v>
      </c>
      <c r="W24" s="36">
        <v>21.42</v>
      </c>
      <c r="X24" s="5">
        <v>4</v>
      </c>
      <c r="Y24" s="37">
        <f t="shared" si="9"/>
        <v>7.3358999999999994E-2</v>
      </c>
      <c r="Z24" s="36">
        <v>56</v>
      </c>
      <c r="AA24" s="38">
        <f t="shared" si="10"/>
        <v>3053.4767376872642</v>
      </c>
      <c r="AB24" s="29">
        <v>4200</v>
      </c>
      <c r="AC24" s="39">
        <f t="shared" si="11"/>
        <v>1.37548125</v>
      </c>
      <c r="AD24" s="29" t="s">
        <v>70</v>
      </c>
      <c r="AE24" s="40">
        <v>0.52500000000000002</v>
      </c>
      <c r="AF24" s="39">
        <f t="shared" si="0"/>
        <v>4.620000000000001</v>
      </c>
      <c r="AG24" s="39">
        <f t="shared" si="1"/>
        <v>14.795481250000002</v>
      </c>
      <c r="AH24" s="41">
        <v>0.05</v>
      </c>
      <c r="AI24" s="39">
        <f t="shared" si="2"/>
        <v>0.95670000000000011</v>
      </c>
      <c r="AJ24" s="40">
        <v>0.06</v>
      </c>
      <c r="AK24" s="42">
        <f t="shared" si="3"/>
        <v>1.1480399999999999</v>
      </c>
      <c r="AL24" s="39">
        <f t="shared" si="12"/>
        <v>1.5432999999999986</v>
      </c>
      <c r="AM24" s="40">
        <v>0.08</v>
      </c>
      <c r="AN24" s="39">
        <f t="shared" si="4"/>
        <v>1.5307200000000001</v>
      </c>
      <c r="AO24" s="40">
        <v>0</v>
      </c>
      <c r="AP24" s="42">
        <f t="shared" si="13"/>
        <v>0</v>
      </c>
      <c r="AQ24" s="40">
        <v>0</v>
      </c>
      <c r="AR24" s="42">
        <f t="shared" si="14"/>
        <v>0</v>
      </c>
      <c r="AS24" s="43">
        <v>0</v>
      </c>
      <c r="AT24" s="40">
        <v>0</v>
      </c>
      <c r="AU24" s="42">
        <v>0</v>
      </c>
      <c r="AV24" s="42">
        <f t="shared" si="15"/>
        <v>5.1787599999999987</v>
      </c>
      <c r="AW24" s="39">
        <f t="shared" si="5"/>
        <v>19.974241249999999</v>
      </c>
      <c r="AX24" s="44">
        <f t="shared" si="6"/>
        <v>-4.3913517821678599E-2</v>
      </c>
      <c r="AY24" s="50">
        <v>19.134</v>
      </c>
      <c r="AZ24" s="39">
        <f t="shared" si="16"/>
        <v>20.090700000000002</v>
      </c>
      <c r="BA24" s="45">
        <v>42.99</v>
      </c>
      <c r="BB24" s="44">
        <f t="shared" si="17"/>
        <v>0.53266573621772506</v>
      </c>
      <c r="BC24" s="5"/>
      <c r="BD24" s="42">
        <f t="shared" si="7"/>
        <v>0</v>
      </c>
      <c r="BE24" s="39">
        <f t="shared" si="8"/>
        <v>0</v>
      </c>
    </row>
    <row r="25" spans="1:57" x14ac:dyDescent="0.25">
      <c r="A25" s="28">
        <v>24</v>
      </c>
      <c r="B25" s="29"/>
      <c r="C25" s="29"/>
      <c r="D25" s="30" t="s">
        <v>57</v>
      </c>
      <c r="E25" s="30"/>
      <c r="F25" s="30" t="s">
        <v>58</v>
      </c>
      <c r="G25" s="29" t="s">
        <v>59</v>
      </c>
      <c r="H25" s="30" t="s">
        <v>60</v>
      </c>
      <c r="I25" s="30" t="s">
        <v>61</v>
      </c>
      <c r="J25" s="30" t="s">
        <v>71</v>
      </c>
      <c r="K25" s="29" t="s">
        <v>63</v>
      </c>
      <c r="L25" s="29" t="s">
        <v>79</v>
      </c>
      <c r="M25" s="29" t="s">
        <v>119</v>
      </c>
      <c r="N25" s="31" t="s">
        <v>126</v>
      </c>
      <c r="O25" s="32" t="s">
        <v>127</v>
      </c>
      <c r="P25" s="30" t="s">
        <v>68</v>
      </c>
      <c r="Q25" s="33"/>
      <c r="R25" s="34">
        <v>9.75</v>
      </c>
      <c r="S25" s="30" t="s">
        <v>69</v>
      </c>
      <c r="T25" s="35">
        <v>58.5</v>
      </c>
      <c r="U25" s="35">
        <v>38</v>
      </c>
      <c r="V25" s="35">
        <v>36</v>
      </c>
      <c r="W25" s="36">
        <v>25.21</v>
      </c>
      <c r="X25" s="5">
        <v>4</v>
      </c>
      <c r="Y25" s="37">
        <f t="shared" si="9"/>
        <v>8.0028000000000002E-2</v>
      </c>
      <c r="Z25" s="36">
        <v>56</v>
      </c>
      <c r="AA25" s="38">
        <f t="shared" si="10"/>
        <v>2799.0203428799919</v>
      </c>
      <c r="AB25" s="29">
        <v>4200</v>
      </c>
      <c r="AC25" s="39">
        <f t="shared" si="11"/>
        <v>1.5005250000000001</v>
      </c>
      <c r="AD25" s="29" t="s">
        <v>70</v>
      </c>
      <c r="AE25" s="40">
        <v>0.52500000000000002</v>
      </c>
      <c r="AF25" s="39">
        <f t="shared" si="0"/>
        <v>5.1187500000000004</v>
      </c>
      <c r="AG25" s="39">
        <f t="shared" si="1"/>
        <v>16.369275000000002</v>
      </c>
      <c r="AH25" s="41">
        <v>0.05</v>
      </c>
      <c r="AI25" s="39">
        <f t="shared" si="2"/>
        <v>1.06335</v>
      </c>
      <c r="AJ25" s="40">
        <v>0.06</v>
      </c>
      <c r="AK25" s="42">
        <f t="shared" si="3"/>
        <v>1.2760199999999999</v>
      </c>
      <c r="AL25" s="39">
        <f t="shared" si="12"/>
        <v>1.4366500000000002</v>
      </c>
      <c r="AM25" s="40">
        <v>0.08</v>
      </c>
      <c r="AN25" s="39">
        <f t="shared" si="4"/>
        <v>1.70136</v>
      </c>
      <c r="AO25" s="40">
        <v>0</v>
      </c>
      <c r="AP25" s="42">
        <f t="shared" si="13"/>
        <v>0</v>
      </c>
      <c r="AQ25" s="40">
        <v>0</v>
      </c>
      <c r="AR25" s="42">
        <f t="shared" si="14"/>
        <v>0</v>
      </c>
      <c r="AS25" s="43">
        <v>0</v>
      </c>
      <c r="AT25" s="40">
        <v>0</v>
      </c>
      <c r="AU25" s="42">
        <v>0</v>
      </c>
      <c r="AV25" s="42">
        <f t="shared" si="15"/>
        <v>5.4773800000000001</v>
      </c>
      <c r="AW25" s="39">
        <f t="shared" si="5"/>
        <v>21.846655000000002</v>
      </c>
      <c r="AX25" s="44">
        <f t="shared" si="6"/>
        <v>-2.7256077490948535E-2</v>
      </c>
      <c r="AY25" s="50">
        <v>21.266999999999999</v>
      </c>
      <c r="AZ25" s="39">
        <f t="shared" si="16"/>
        <v>22.330349999999999</v>
      </c>
      <c r="BA25" s="45">
        <v>47.99</v>
      </c>
      <c r="BB25" s="44">
        <f t="shared" si="17"/>
        <v>0.53468743488226722</v>
      </c>
      <c r="BC25" s="5"/>
      <c r="BD25" s="42">
        <f t="shared" si="7"/>
        <v>0</v>
      </c>
      <c r="BE25" s="39">
        <f t="shared" si="8"/>
        <v>0</v>
      </c>
    </row>
    <row r="26" spans="1:57" x14ac:dyDescent="0.25">
      <c r="A26" s="28">
        <v>25</v>
      </c>
      <c r="B26" s="29"/>
      <c r="C26" s="29"/>
      <c r="D26" s="30" t="s">
        <v>57</v>
      </c>
      <c r="E26" s="30"/>
      <c r="F26" s="30" t="s">
        <v>58</v>
      </c>
      <c r="G26" s="29" t="s">
        <v>59</v>
      </c>
      <c r="H26" s="30" t="s">
        <v>60</v>
      </c>
      <c r="I26" s="30" t="s">
        <v>61</v>
      </c>
      <c r="J26" s="30" t="s">
        <v>71</v>
      </c>
      <c r="K26" s="29" t="s">
        <v>63</v>
      </c>
      <c r="L26" s="29" t="s">
        <v>64</v>
      </c>
      <c r="M26" s="29" t="s">
        <v>128</v>
      </c>
      <c r="N26" s="31" t="s">
        <v>129</v>
      </c>
      <c r="O26" s="32" t="s">
        <v>130</v>
      </c>
      <c r="P26" s="30" t="s">
        <v>68</v>
      </c>
      <c r="Q26" s="33"/>
      <c r="R26" s="34">
        <v>6.9</v>
      </c>
      <c r="S26" s="30" t="s">
        <v>69</v>
      </c>
      <c r="T26" s="35">
        <v>58.5</v>
      </c>
      <c r="U26" s="35">
        <v>38</v>
      </c>
      <c r="V26" s="35">
        <v>31</v>
      </c>
      <c r="W26" s="36">
        <v>18.88</v>
      </c>
      <c r="X26" s="5">
        <v>4</v>
      </c>
      <c r="Y26" s="37">
        <f t="shared" si="9"/>
        <v>6.8913000000000002E-2</v>
      </c>
      <c r="Z26" s="36">
        <v>56</v>
      </c>
      <c r="AA26" s="38">
        <f t="shared" si="10"/>
        <v>3250.4752368928939</v>
      </c>
      <c r="AB26" s="29">
        <v>4200</v>
      </c>
      <c r="AC26" s="39">
        <f t="shared" si="11"/>
        <v>1.29211875</v>
      </c>
      <c r="AD26" s="29" t="s">
        <v>70</v>
      </c>
      <c r="AE26" s="40">
        <v>0.52500000000000002</v>
      </c>
      <c r="AF26" s="39">
        <f t="shared" si="0"/>
        <v>3.6225000000000005</v>
      </c>
      <c r="AG26" s="39">
        <f t="shared" si="1"/>
        <v>11.814618750000001</v>
      </c>
      <c r="AH26" s="41">
        <v>0.05</v>
      </c>
      <c r="AI26" s="39">
        <f t="shared" si="2"/>
        <v>0.74429999999999996</v>
      </c>
      <c r="AJ26" s="40">
        <v>0.06</v>
      </c>
      <c r="AK26" s="42">
        <f t="shared" si="3"/>
        <v>0.89315999999999995</v>
      </c>
      <c r="AL26" s="39">
        <f t="shared" si="12"/>
        <v>1.7556999999999992</v>
      </c>
      <c r="AM26" s="40">
        <v>0.08</v>
      </c>
      <c r="AN26" s="39">
        <f t="shared" si="4"/>
        <v>1.1908799999999999</v>
      </c>
      <c r="AO26" s="40">
        <v>0</v>
      </c>
      <c r="AP26" s="42">
        <f t="shared" si="13"/>
        <v>0</v>
      </c>
      <c r="AQ26" s="40">
        <v>0</v>
      </c>
      <c r="AR26" s="42">
        <f t="shared" si="14"/>
        <v>0</v>
      </c>
      <c r="AS26" s="43">
        <v>0</v>
      </c>
      <c r="AT26" s="40">
        <v>0</v>
      </c>
      <c r="AU26" s="42">
        <v>0</v>
      </c>
      <c r="AV26" s="42">
        <f t="shared" si="15"/>
        <v>4.584039999999999</v>
      </c>
      <c r="AW26" s="39">
        <f t="shared" si="5"/>
        <v>16.398658749999999</v>
      </c>
      <c r="AX26" s="44">
        <f t="shared" si="6"/>
        <v>-0.10161619978503292</v>
      </c>
      <c r="AY26" s="50">
        <v>14.885999999999999</v>
      </c>
      <c r="AZ26" s="39">
        <f t="shared" si="16"/>
        <v>15.6303</v>
      </c>
      <c r="BA26" s="45">
        <v>31.99</v>
      </c>
      <c r="BB26" s="44">
        <f t="shared" si="17"/>
        <v>0.51140043763676135</v>
      </c>
      <c r="BC26" s="5"/>
      <c r="BD26" s="42">
        <f t="shared" si="7"/>
        <v>0</v>
      </c>
      <c r="BE26" s="39">
        <f t="shared" si="8"/>
        <v>0</v>
      </c>
    </row>
    <row r="27" spans="1:57" x14ac:dyDescent="0.25">
      <c r="A27" s="28">
        <v>26</v>
      </c>
      <c r="B27" s="29"/>
      <c r="C27" s="29"/>
      <c r="D27" s="30" t="s">
        <v>57</v>
      </c>
      <c r="E27" s="30"/>
      <c r="F27" s="30" t="s">
        <v>58</v>
      </c>
      <c r="G27" s="29" t="s">
        <v>78</v>
      </c>
      <c r="H27" s="30" t="s">
        <v>60</v>
      </c>
      <c r="I27" s="30" t="s">
        <v>61</v>
      </c>
      <c r="J27" s="30" t="s">
        <v>71</v>
      </c>
      <c r="K27" s="29" t="s">
        <v>63</v>
      </c>
      <c r="L27" s="29" t="s">
        <v>72</v>
      </c>
      <c r="M27" s="29" t="s">
        <v>128</v>
      </c>
      <c r="N27" s="31" t="s">
        <v>131</v>
      </c>
      <c r="O27" s="32" t="s">
        <v>132</v>
      </c>
      <c r="P27" s="30" t="s">
        <v>68</v>
      </c>
      <c r="Q27" s="33"/>
      <c r="R27" s="34">
        <v>7.15</v>
      </c>
      <c r="S27" s="30" t="s">
        <v>69</v>
      </c>
      <c r="T27" s="35">
        <v>58.5</v>
      </c>
      <c r="U27" s="35">
        <v>38</v>
      </c>
      <c r="V27" s="35">
        <v>31</v>
      </c>
      <c r="W27" s="36">
        <v>17.989999999999998</v>
      </c>
      <c r="X27" s="5">
        <v>4</v>
      </c>
      <c r="Y27" s="37">
        <f t="shared" si="9"/>
        <v>6.8913000000000002E-2</v>
      </c>
      <c r="Z27" s="36">
        <v>56</v>
      </c>
      <c r="AA27" s="38">
        <f t="shared" si="10"/>
        <v>3250.4752368928939</v>
      </c>
      <c r="AB27" s="29">
        <v>4200</v>
      </c>
      <c r="AC27" s="39">
        <f t="shared" si="11"/>
        <v>1.29211875</v>
      </c>
      <c r="AD27" s="29" t="s">
        <v>70</v>
      </c>
      <c r="AE27" s="40">
        <v>0.52500000000000002</v>
      </c>
      <c r="AF27" s="39">
        <f t="shared" si="0"/>
        <v>3.7537500000000001</v>
      </c>
      <c r="AG27" s="39">
        <f t="shared" si="1"/>
        <v>12.195868750000001</v>
      </c>
      <c r="AH27" s="41">
        <v>0.05</v>
      </c>
      <c r="AI27" s="39">
        <f t="shared" si="2"/>
        <v>0.76095000000000002</v>
      </c>
      <c r="AJ27" s="40">
        <v>0.06</v>
      </c>
      <c r="AK27" s="42">
        <f t="shared" si="3"/>
        <v>0.91313999999999995</v>
      </c>
      <c r="AL27" s="39">
        <f t="shared" si="12"/>
        <v>1.7390499999999989</v>
      </c>
      <c r="AM27" s="40">
        <v>0.08</v>
      </c>
      <c r="AN27" s="39">
        <f t="shared" si="4"/>
        <v>1.2175199999999999</v>
      </c>
      <c r="AO27" s="40">
        <v>0</v>
      </c>
      <c r="AP27" s="42">
        <f t="shared" si="13"/>
        <v>0</v>
      </c>
      <c r="AQ27" s="40">
        <v>0</v>
      </c>
      <c r="AR27" s="42">
        <f t="shared" si="14"/>
        <v>0</v>
      </c>
      <c r="AS27" s="43">
        <v>0</v>
      </c>
      <c r="AT27" s="40">
        <v>0</v>
      </c>
      <c r="AU27" s="42">
        <v>0</v>
      </c>
      <c r="AV27" s="42">
        <f t="shared" si="15"/>
        <v>4.6306599999999989</v>
      </c>
      <c r="AW27" s="39">
        <f t="shared" si="5"/>
        <v>16.826528750000001</v>
      </c>
      <c r="AX27" s="44">
        <f t="shared" si="6"/>
        <v>-0.10562643734805191</v>
      </c>
      <c r="AY27" s="50">
        <v>15.218999999999999</v>
      </c>
      <c r="AZ27" s="39">
        <f t="shared" si="16"/>
        <v>15.979950000000001</v>
      </c>
      <c r="BA27" s="45">
        <v>31.99</v>
      </c>
      <c r="BB27" s="44">
        <f t="shared" si="17"/>
        <v>0.50047045951859959</v>
      </c>
      <c r="BC27" s="5"/>
      <c r="BD27" s="42">
        <f t="shared" si="7"/>
        <v>0</v>
      </c>
      <c r="BE27" s="39">
        <f t="shared" si="8"/>
        <v>0</v>
      </c>
    </row>
    <row r="28" spans="1:57" x14ac:dyDescent="0.25">
      <c r="A28" s="28">
        <v>27</v>
      </c>
      <c r="B28" s="29"/>
      <c r="C28" s="29"/>
      <c r="D28" s="30" t="s">
        <v>57</v>
      </c>
      <c r="E28" s="30"/>
      <c r="F28" s="30" t="s">
        <v>58</v>
      </c>
      <c r="G28" s="29" t="s">
        <v>59</v>
      </c>
      <c r="H28" s="30" t="s">
        <v>60</v>
      </c>
      <c r="I28" s="30" t="s">
        <v>61</v>
      </c>
      <c r="J28" s="30" t="s">
        <v>71</v>
      </c>
      <c r="K28" s="29" t="s">
        <v>63</v>
      </c>
      <c r="L28" s="29" t="s">
        <v>75</v>
      </c>
      <c r="M28" s="29" t="s">
        <v>128</v>
      </c>
      <c r="N28" s="31" t="s">
        <v>133</v>
      </c>
      <c r="O28" s="32" t="s">
        <v>134</v>
      </c>
      <c r="P28" s="30" t="s">
        <v>68</v>
      </c>
      <c r="Q28" s="33"/>
      <c r="R28" s="34">
        <v>8.8000000000000007</v>
      </c>
      <c r="S28" s="30" t="s">
        <v>69</v>
      </c>
      <c r="T28" s="35">
        <v>58.5</v>
      </c>
      <c r="U28" s="35">
        <v>38</v>
      </c>
      <c r="V28" s="35">
        <v>33</v>
      </c>
      <c r="W28" s="36">
        <v>21.42</v>
      </c>
      <c r="X28" s="5">
        <v>4</v>
      </c>
      <c r="Y28" s="37">
        <f t="shared" si="9"/>
        <v>7.3358999999999994E-2</v>
      </c>
      <c r="Z28" s="36">
        <v>56</v>
      </c>
      <c r="AA28" s="38">
        <f t="shared" si="10"/>
        <v>3053.4767376872642</v>
      </c>
      <c r="AB28" s="29">
        <v>4200</v>
      </c>
      <c r="AC28" s="39">
        <f t="shared" si="11"/>
        <v>1.37548125</v>
      </c>
      <c r="AD28" s="29" t="s">
        <v>70</v>
      </c>
      <c r="AE28" s="40">
        <v>0.52500000000000002</v>
      </c>
      <c r="AF28" s="39">
        <f t="shared" si="0"/>
        <v>4.620000000000001</v>
      </c>
      <c r="AG28" s="39">
        <f t="shared" si="1"/>
        <v>14.795481250000002</v>
      </c>
      <c r="AH28" s="41">
        <v>0.05</v>
      </c>
      <c r="AI28" s="39">
        <f t="shared" si="2"/>
        <v>0.95670000000000011</v>
      </c>
      <c r="AJ28" s="40">
        <v>0.06</v>
      </c>
      <c r="AK28" s="42">
        <f t="shared" si="3"/>
        <v>1.1480399999999999</v>
      </c>
      <c r="AL28" s="39">
        <f t="shared" si="12"/>
        <v>1.5432999999999986</v>
      </c>
      <c r="AM28" s="40">
        <v>0.08</v>
      </c>
      <c r="AN28" s="39">
        <f t="shared" si="4"/>
        <v>1.5307200000000001</v>
      </c>
      <c r="AO28" s="40">
        <v>0</v>
      </c>
      <c r="AP28" s="42">
        <f t="shared" si="13"/>
        <v>0</v>
      </c>
      <c r="AQ28" s="40">
        <v>0</v>
      </c>
      <c r="AR28" s="42">
        <f t="shared" si="14"/>
        <v>0</v>
      </c>
      <c r="AS28" s="43">
        <v>0</v>
      </c>
      <c r="AT28" s="40">
        <v>0</v>
      </c>
      <c r="AU28" s="42">
        <v>0</v>
      </c>
      <c r="AV28" s="42">
        <f t="shared" si="15"/>
        <v>5.1787599999999987</v>
      </c>
      <c r="AW28" s="39">
        <f t="shared" si="5"/>
        <v>19.974241249999999</v>
      </c>
      <c r="AX28" s="44">
        <f t="shared" si="6"/>
        <v>-4.3913517821678599E-2</v>
      </c>
      <c r="AY28" s="50">
        <v>19.134</v>
      </c>
      <c r="AZ28" s="39">
        <f t="shared" si="16"/>
        <v>20.090700000000002</v>
      </c>
      <c r="BA28" s="45">
        <v>42.99</v>
      </c>
      <c r="BB28" s="44">
        <f t="shared" si="17"/>
        <v>0.53266573621772506</v>
      </c>
      <c r="BC28" s="5"/>
      <c r="BD28" s="42">
        <f t="shared" si="7"/>
        <v>0</v>
      </c>
      <c r="BE28" s="39">
        <f t="shared" si="8"/>
        <v>0</v>
      </c>
    </row>
    <row r="29" spans="1:57" x14ac:dyDescent="0.25">
      <c r="A29" s="28">
        <v>28</v>
      </c>
      <c r="B29" s="29"/>
      <c r="C29" s="29"/>
      <c r="D29" s="30" t="s">
        <v>57</v>
      </c>
      <c r="E29" s="30"/>
      <c r="F29" s="30" t="s">
        <v>58</v>
      </c>
      <c r="G29" s="29" t="s">
        <v>59</v>
      </c>
      <c r="H29" s="30" t="s">
        <v>135</v>
      </c>
      <c r="I29" s="30" t="s">
        <v>61</v>
      </c>
      <c r="J29" s="30" t="s">
        <v>71</v>
      </c>
      <c r="K29" s="29" t="s">
        <v>63</v>
      </c>
      <c r="L29" s="29" t="s">
        <v>79</v>
      </c>
      <c r="M29" s="29" t="s">
        <v>128</v>
      </c>
      <c r="N29" s="31" t="s">
        <v>136</v>
      </c>
      <c r="O29" s="32" t="s">
        <v>137</v>
      </c>
      <c r="P29" s="30" t="s">
        <v>68</v>
      </c>
      <c r="Q29" s="33"/>
      <c r="R29" s="34">
        <v>9.75</v>
      </c>
      <c r="S29" s="30" t="s">
        <v>69</v>
      </c>
      <c r="T29" s="35">
        <v>58.5</v>
      </c>
      <c r="U29" s="35">
        <v>38</v>
      </c>
      <c r="V29" s="35">
        <v>36</v>
      </c>
      <c r="W29" s="36">
        <v>25.21</v>
      </c>
      <c r="X29" s="5">
        <v>4</v>
      </c>
      <c r="Y29" s="37">
        <f t="shared" si="9"/>
        <v>8.0028000000000002E-2</v>
      </c>
      <c r="Z29" s="36">
        <v>56</v>
      </c>
      <c r="AA29" s="38">
        <f t="shared" si="10"/>
        <v>2799.0203428799919</v>
      </c>
      <c r="AB29" s="29">
        <v>4200</v>
      </c>
      <c r="AC29" s="39">
        <f t="shared" si="11"/>
        <v>1.5005250000000001</v>
      </c>
      <c r="AD29" s="29" t="s">
        <v>70</v>
      </c>
      <c r="AE29" s="40">
        <v>0.52500000000000002</v>
      </c>
      <c r="AF29" s="39">
        <f t="shared" si="0"/>
        <v>5.1187500000000004</v>
      </c>
      <c r="AG29" s="39">
        <f t="shared" si="1"/>
        <v>16.369275000000002</v>
      </c>
      <c r="AH29" s="41">
        <v>0.05</v>
      </c>
      <c r="AI29" s="39">
        <f t="shared" si="2"/>
        <v>1.06335</v>
      </c>
      <c r="AJ29" s="40">
        <v>0.06</v>
      </c>
      <c r="AK29" s="42">
        <f t="shared" si="3"/>
        <v>1.2760199999999999</v>
      </c>
      <c r="AL29" s="39">
        <f t="shared" si="12"/>
        <v>1.4366500000000002</v>
      </c>
      <c r="AM29" s="40">
        <v>0.08</v>
      </c>
      <c r="AN29" s="39">
        <f t="shared" si="4"/>
        <v>1.70136</v>
      </c>
      <c r="AO29" s="40">
        <v>0</v>
      </c>
      <c r="AP29" s="42">
        <f t="shared" si="13"/>
        <v>0</v>
      </c>
      <c r="AQ29" s="40">
        <v>0</v>
      </c>
      <c r="AR29" s="42">
        <f t="shared" si="14"/>
        <v>0</v>
      </c>
      <c r="AS29" s="43">
        <v>0</v>
      </c>
      <c r="AT29" s="40">
        <v>0</v>
      </c>
      <c r="AU29" s="42">
        <v>0</v>
      </c>
      <c r="AV29" s="42">
        <f t="shared" si="15"/>
        <v>5.4773800000000001</v>
      </c>
      <c r="AW29" s="39">
        <f t="shared" si="5"/>
        <v>21.846655000000002</v>
      </c>
      <c r="AX29" s="44">
        <f t="shared" si="6"/>
        <v>-2.7256077490948535E-2</v>
      </c>
      <c r="AY29" s="50">
        <v>21.266999999999999</v>
      </c>
      <c r="AZ29" s="39">
        <f t="shared" si="16"/>
        <v>22.330349999999999</v>
      </c>
      <c r="BA29" s="45">
        <v>47.99</v>
      </c>
      <c r="BB29" s="44">
        <f t="shared" si="17"/>
        <v>0.53468743488226722</v>
      </c>
      <c r="BC29" s="5"/>
      <c r="BD29" s="42">
        <f t="shared" si="7"/>
        <v>0</v>
      </c>
      <c r="BE29" s="39">
        <f t="shared" si="8"/>
        <v>0</v>
      </c>
    </row>
    <row r="30" spans="1:57" x14ac:dyDescent="0.25">
      <c r="A30" s="28">
        <v>29</v>
      </c>
      <c r="B30" s="29"/>
      <c r="C30" s="29"/>
      <c r="D30" s="30" t="s">
        <v>57</v>
      </c>
      <c r="E30" s="30"/>
      <c r="F30" s="30" t="s">
        <v>58</v>
      </c>
      <c r="G30" s="29" t="s">
        <v>59</v>
      </c>
      <c r="H30" s="30" t="s">
        <v>60</v>
      </c>
      <c r="I30" s="30" t="s">
        <v>61</v>
      </c>
      <c r="J30" s="30" t="s">
        <v>71</v>
      </c>
      <c r="K30" s="29" t="s">
        <v>63</v>
      </c>
      <c r="L30" s="29" t="s">
        <v>64</v>
      </c>
      <c r="M30" s="29" t="s">
        <v>138</v>
      </c>
      <c r="N30" s="31" t="s">
        <v>139</v>
      </c>
      <c r="O30" s="32" t="s">
        <v>140</v>
      </c>
      <c r="P30" s="30" t="s">
        <v>68</v>
      </c>
      <c r="Q30" s="33"/>
      <c r="R30" s="34">
        <v>6.9</v>
      </c>
      <c r="S30" s="30" t="s">
        <v>69</v>
      </c>
      <c r="T30" s="35">
        <v>58.5</v>
      </c>
      <c r="U30" s="35">
        <v>38</v>
      </c>
      <c r="V30" s="35">
        <v>31</v>
      </c>
      <c r="W30" s="36">
        <v>18.88</v>
      </c>
      <c r="X30" s="5">
        <v>4</v>
      </c>
      <c r="Y30" s="37">
        <f t="shared" si="9"/>
        <v>6.8913000000000002E-2</v>
      </c>
      <c r="Z30" s="36">
        <v>56</v>
      </c>
      <c r="AA30" s="38">
        <f t="shared" si="10"/>
        <v>3250.4752368928939</v>
      </c>
      <c r="AB30" s="29">
        <v>4200</v>
      </c>
      <c r="AC30" s="39">
        <f t="shared" si="11"/>
        <v>1.29211875</v>
      </c>
      <c r="AD30" s="29" t="s">
        <v>70</v>
      </c>
      <c r="AE30" s="40">
        <v>0.52500000000000002</v>
      </c>
      <c r="AF30" s="39">
        <f t="shared" si="0"/>
        <v>3.6225000000000005</v>
      </c>
      <c r="AG30" s="39">
        <f t="shared" si="1"/>
        <v>11.814618750000001</v>
      </c>
      <c r="AH30" s="41">
        <v>0.05</v>
      </c>
      <c r="AI30" s="39">
        <f t="shared" si="2"/>
        <v>0.74429999999999996</v>
      </c>
      <c r="AJ30" s="40">
        <v>0.06</v>
      </c>
      <c r="AK30" s="42">
        <f t="shared" si="3"/>
        <v>0.89315999999999995</v>
      </c>
      <c r="AL30" s="39">
        <f t="shared" si="12"/>
        <v>1.7556999999999992</v>
      </c>
      <c r="AM30" s="40">
        <v>0.08</v>
      </c>
      <c r="AN30" s="39">
        <f t="shared" si="4"/>
        <v>1.1908799999999999</v>
      </c>
      <c r="AO30" s="40">
        <v>0</v>
      </c>
      <c r="AP30" s="42">
        <f t="shared" si="13"/>
        <v>0</v>
      </c>
      <c r="AQ30" s="40">
        <v>0</v>
      </c>
      <c r="AR30" s="42">
        <f t="shared" si="14"/>
        <v>0</v>
      </c>
      <c r="AS30" s="43">
        <v>0</v>
      </c>
      <c r="AT30" s="40">
        <v>0</v>
      </c>
      <c r="AU30" s="42">
        <v>0</v>
      </c>
      <c r="AV30" s="42">
        <f t="shared" si="15"/>
        <v>4.584039999999999</v>
      </c>
      <c r="AW30" s="39">
        <f t="shared" si="5"/>
        <v>16.398658749999999</v>
      </c>
      <c r="AX30" s="44">
        <f t="shared" si="6"/>
        <v>-0.10161619978503292</v>
      </c>
      <c r="AY30" s="50">
        <v>14.885999999999999</v>
      </c>
      <c r="AZ30" s="39">
        <f t="shared" si="16"/>
        <v>15.6303</v>
      </c>
      <c r="BA30" s="45">
        <v>31.99</v>
      </c>
      <c r="BB30" s="44">
        <f t="shared" si="17"/>
        <v>0.51140043763676135</v>
      </c>
      <c r="BC30" s="5"/>
      <c r="BD30" s="42">
        <f t="shared" si="7"/>
        <v>0</v>
      </c>
      <c r="BE30" s="39">
        <f t="shared" si="8"/>
        <v>0</v>
      </c>
    </row>
    <row r="31" spans="1:57" x14ac:dyDescent="0.25">
      <c r="A31" s="28">
        <v>30</v>
      </c>
      <c r="B31" s="29"/>
      <c r="C31" s="29"/>
      <c r="D31" s="30" t="s">
        <v>57</v>
      </c>
      <c r="E31" s="30"/>
      <c r="F31" s="30" t="s">
        <v>58</v>
      </c>
      <c r="G31" s="29" t="s">
        <v>59</v>
      </c>
      <c r="H31" s="30" t="s">
        <v>60</v>
      </c>
      <c r="I31" s="30" t="s">
        <v>61</v>
      </c>
      <c r="J31" s="30" t="s">
        <v>71</v>
      </c>
      <c r="K31" s="29" t="s">
        <v>63</v>
      </c>
      <c r="L31" s="29" t="s">
        <v>72</v>
      </c>
      <c r="M31" s="29" t="s">
        <v>138</v>
      </c>
      <c r="N31" s="31" t="s">
        <v>141</v>
      </c>
      <c r="O31" s="32" t="s">
        <v>142</v>
      </c>
      <c r="P31" s="30" t="s">
        <v>68</v>
      </c>
      <c r="Q31" s="33"/>
      <c r="R31" s="34">
        <v>7.15</v>
      </c>
      <c r="S31" s="30" t="s">
        <v>69</v>
      </c>
      <c r="T31" s="35">
        <v>58.5</v>
      </c>
      <c r="U31" s="35">
        <v>38</v>
      </c>
      <c r="V31" s="35">
        <v>31</v>
      </c>
      <c r="W31" s="36">
        <v>17.989999999999998</v>
      </c>
      <c r="X31" s="5">
        <v>4</v>
      </c>
      <c r="Y31" s="37">
        <f t="shared" si="9"/>
        <v>6.8913000000000002E-2</v>
      </c>
      <c r="Z31" s="36">
        <v>56</v>
      </c>
      <c r="AA31" s="38">
        <f t="shared" si="10"/>
        <v>3250.4752368928939</v>
      </c>
      <c r="AB31" s="29">
        <v>4200</v>
      </c>
      <c r="AC31" s="39">
        <f t="shared" si="11"/>
        <v>1.29211875</v>
      </c>
      <c r="AD31" s="29" t="s">
        <v>70</v>
      </c>
      <c r="AE31" s="40">
        <v>0.52500000000000002</v>
      </c>
      <c r="AF31" s="39">
        <f t="shared" si="0"/>
        <v>3.7537500000000001</v>
      </c>
      <c r="AG31" s="39">
        <f t="shared" si="1"/>
        <v>12.195868750000001</v>
      </c>
      <c r="AH31" s="41">
        <v>0.05</v>
      </c>
      <c r="AI31" s="39">
        <f t="shared" si="2"/>
        <v>0.76095000000000002</v>
      </c>
      <c r="AJ31" s="40">
        <v>0.06</v>
      </c>
      <c r="AK31" s="42">
        <f t="shared" si="3"/>
        <v>0.91313999999999995</v>
      </c>
      <c r="AL31" s="39">
        <f t="shared" si="12"/>
        <v>1.7390499999999989</v>
      </c>
      <c r="AM31" s="40">
        <v>0.08</v>
      </c>
      <c r="AN31" s="39">
        <f t="shared" si="4"/>
        <v>1.2175199999999999</v>
      </c>
      <c r="AO31" s="40">
        <v>0</v>
      </c>
      <c r="AP31" s="42">
        <f t="shared" si="13"/>
        <v>0</v>
      </c>
      <c r="AQ31" s="40">
        <v>0</v>
      </c>
      <c r="AR31" s="42">
        <f t="shared" si="14"/>
        <v>0</v>
      </c>
      <c r="AS31" s="43">
        <v>0</v>
      </c>
      <c r="AT31" s="40">
        <v>0</v>
      </c>
      <c r="AU31" s="42">
        <v>0</v>
      </c>
      <c r="AV31" s="42">
        <f t="shared" si="15"/>
        <v>4.6306599999999989</v>
      </c>
      <c r="AW31" s="39">
        <f t="shared" si="5"/>
        <v>16.826528750000001</v>
      </c>
      <c r="AX31" s="44">
        <f t="shared" si="6"/>
        <v>-0.10562643734805191</v>
      </c>
      <c r="AY31" s="50">
        <v>15.218999999999999</v>
      </c>
      <c r="AZ31" s="39">
        <f t="shared" si="16"/>
        <v>15.979950000000001</v>
      </c>
      <c r="BA31" s="45">
        <v>31.99</v>
      </c>
      <c r="BB31" s="44">
        <f t="shared" si="17"/>
        <v>0.50047045951859959</v>
      </c>
      <c r="BC31" s="5"/>
      <c r="BD31" s="42">
        <f t="shared" si="7"/>
        <v>0</v>
      </c>
      <c r="BE31" s="39">
        <f t="shared" si="8"/>
        <v>0</v>
      </c>
    </row>
    <row r="32" spans="1:57" x14ac:dyDescent="0.25">
      <c r="A32" s="28">
        <v>31</v>
      </c>
      <c r="B32" s="29"/>
      <c r="C32" s="29"/>
      <c r="D32" s="30" t="s">
        <v>57</v>
      </c>
      <c r="E32" s="30"/>
      <c r="F32" s="30" t="s">
        <v>58</v>
      </c>
      <c r="G32" s="29" t="s">
        <v>59</v>
      </c>
      <c r="H32" s="30" t="s">
        <v>60</v>
      </c>
      <c r="I32" s="30" t="s">
        <v>61</v>
      </c>
      <c r="J32" s="30" t="s">
        <v>71</v>
      </c>
      <c r="K32" s="29" t="s">
        <v>63</v>
      </c>
      <c r="L32" s="29" t="s">
        <v>75</v>
      </c>
      <c r="M32" s="29" t="s">
        <v>138</v>
      </c>
      <c r="N32" s="31" t="s">
        <v>143</v>
      </c>
      <c r="O32" s="32" t="s">
        <v>144</v>
      </c>
      <c r="P32" s="30" t="s">
        <v>68</v>
      </c>
      <c r="Q32" s="33"/>
      <c r="R32" s="34">
        <v>8.8000000000000007</v>
      </c>
      <c r="S32" s="30" t="s">
        <v>69</v>
      </c>
      <c r="T32" s="35">
        <v>58.5</v>
      </c>
      <c r="U32" s="35">
        <v>38</v>
      </c>
      <c r="V32" s="35">
        <v>33</v>
      </c>
      <c r="W32" s="36">
        <v>21.42</v>
      </c>
      <c r="X32" s="5">
        <v>4</v>
      </c>
      <c r="Y32" s="37">
        <f t="shared" si="9"/>
        <v>7.3358999999999994E-2</v>
      </c>
      <c r="Z32" s="36">
        <v>56</v>
      </c>
      <c r="AA32" s="38">
        <f t="shared" si="10"/>
        <v>3053.4767376872642</v>
      </c>
      <c r="AB32" s="29">
        <v>4200</v>
      </c>
      <c r="AC32" s="39">
        <f t="shared" si="11"/>
        <v>1.37548125</v>
      </c>
      <c r="AD32" s="29" t="s">
        <v>70</v>
      </c>
      <c r="AE32" s="40">
        <v>0.52500000000000002</v>
      </c>
      <c r="AF32" s="39">
        <f t="shared" si="0"/>
        <v>4.620000000000001</v>
      </c>
      <c r="AG32" s="39">
        <f t="shared" si="1"/>
        <v>14.795481250000002</v>
      </c>
      <c r="AH32" s="41">
        <v>0.05</v>
      </c>
      <c r="AI32" s="39">
        <f t="shared" si="2"/>
        <v>0.95670000000000011</v>
      </c>
      <c r="AJ32" s="40">
        <v>0.06</v>
      </c>
      <c r="AK32" s="42">
        <f t="shared" si="3"/>
        <v>1.1480399999999999</v>
      </c>
      <c r="AL32" s="39">
        <f t="shared" si="12"/>
        <v>1.5432999999999986</v>
      </c>
      <c r="AM32" s="40">
        <v>0.08</v>
      </c>
      <c r="AN32" s="39">
        <f t="shared" si="4"/>
        <v>1.5307200000000001</v>
      </c>
      <c r="AO32" s="40">
        <v>0</v>
      </c>
      <c r="AP32" s="42">
        <f t="shared" si="13"/>
        <v>0</v>
      </c>
      <c r="AQ32" s="40">
        <v>0</v>
      </c>
      <c r="AR32" s="42">
        <f t="shared" si="14"/>
        <v>0</v>
      </c>
      <c r="AS32" s="43">
        <v>0</v>
      </c>
      <c r="AT32" s="40">
        <v>0</v>
      </c>
      <c r="AU32" s="42">
        <v>0</v>
      </c>
      <c r="AV32" s="42">
        <f t="shared" si="15"/>
        <v>5.1787599999999987</v>
      </c>
      <c r="AW32" s="39">
        <f t="shared" si="5"/>
        <v>19.974241249999999</v>
      </c>
      <c r="AX32" s="44">
        <f t="shared" si="6"/>
        <v>-4.3913517821678599E-2</v>
      </c>
      <c r="AY32" s="50">
        <v>19.134</v>
      </c>
      <c r="AZ32" s="39">
        <f t="shared" si="16"/>
        <v>20.090700000000002</v>
      </c>
      <c r="BA32" s="45">
        <v>42.99</v>
      </c>
      <c r="BB32" s="44">
        <f t="shared" si="17"/>
        <v>0.53266573621772506</v>
      </c>
      <c r="BC32" s="5"/>
      <c r="BD32" s="42">
        <f t="shared" si="7"/>
        <v>0</v>
      </c>
      <c r="BE32" s="39">
        <f t="shared" si="8"/>
        <v>0</v>
      </c>
    </row>
    <row r="33" spans="1:57" x14ac:dyDescent="0.25">
      <c r="A33" s="28">
        <v>32</v>
      </c>
      <c r="B33" s="29"/>
      <c r="C33" s="29"/>
      <c r="D33" s="30" t="s">
        <v>57</v>
      </c>
      <c r="E33" s="30"/>
      <c r="F33" s="30" t="s">
        <v>58</v>
      </c>
      <c r="G33" s="29" t="s">
        <v>59</v>
      </c>
      <c r="H33" s="30" t="s">
        <v>60</v>
      </c>
      <c r="I33" s="30" t="s">
        <v>61</v>
      </c>
      <c r="J33" s="30" t="s">
        <v>71</v>
      </c>
      <c r="K33" s="29" t="s">
        <v>63</v>
      </c>
      <c r="L33" s="29" t="s">
        <v>79</v>
      </c>
      <c r="M33" s="29" t="s">
        <v>138</v>
      </c>
      <c r="N33" s="31" t="s">
        <v>145</v>
      </c>
      <c r="O33" s="32" t="s">
        <v>146</v>
      </c>
      <c r="P33" s="30" t="s">
        <v>68</v>
      </c>
      <c r="Q33" s="33"/>
      <c r="R33" s="34">
        <v>9.75</v>
      </c>
      <c r="S33" s="30" t="s">
        <v>69</v>
      </c>
      <c r="T33" s="35">
        <v>58.5</v>
      </c>
      <c r="U33" s="35">
        <v>38</v>
      </c>
      <c r="V33" s="35">
        <v>36</v>
      </c>
      <c r="W33" s="36">
        <v>25.21</v>
      </c>
      <c r="X33" s="5">
        <v>4</v>
      </c>
      <c r="Y33" s="37">
        <f t="shared" si="9"/>
        <v>8.0028000000000002E-2</v>
      </c>
      <c r="Z33" s="36">
        <v>56</v>
      </c>
      <c r="AA33" s="38">
        <f t="shared" si="10"/>
        <v>2799.0203428799919</v>
      </c>
      <c r="AB33" s="29">
        <v>4200</v>
      </c>
      <c r="AC33" s="39">
        <f t="shared" si="11"/>
        <v>1.5005250000000001</v>
      </c>
      <c r="AD33" s="29" t="s">
        <v>70</v>
      </c>
      <c r="AE33" s="40">
        <v>0.52500000000000002</v>
      </c>
      <c r="AF33" s="39">
        <f t="shared" si="0"/>
        <v>5.1187500000000004</v>
      </c>
      <c r="AG33" s="39">
        <f t="shared" si="1"/>
        <v>16.369275000000002</v>
      </c>
      <c r="AH33" s="41">
        <v>0.05</v>
      </c>
      <c r="AI33" s="39">
        <f t="shared" si="2"/>
        <v>1.06335</v>
      </c>
      <c r="AJ33" s="40">
        <v>0.06</v>
      </c>
      <c r="AK33" s="42">
        <f t="shared" si="3"/>
        <v>1.2760199999999999</v>
      </c>
      <c r="AL33" s="39">
        <f t="shared" si="12"/>
        <v>1.4366500000000002</v>
      </c>
      <c r="AM33" s="40">
        <v>0.08</v>
      </c>
      <c r="AN33" s="39">
        <f t="shared" si="4"/>
        <v>1.70136</v>
      </c>
      <c r="AO33" s="40">
        <v>0</v>
      </c>
      <c r="AP33" s="42">
        <f t="shared" si="13"/>
        <v>0</v>
      </c>
      <c r="AQ33" s="40">
        <v>0</v>
      </c>
      <c r="AR33" s="42">
        <f t="shared" si="14"/>
        <v>0</v>
      </c>
      <c r="AS33" s="43">
        <v>0</v>
      </c>
      <c r="AT33" s="40">
        <v>0</v>
      </c>
      <c r="AU33" s="42">
        <v>0</v>
      </c>
      <c r="AV33" s="42">
        <f t="shared" si="15"/>
        <v>5.4773800000000001</v>
      </c>
      <c r="AW33" s="39">
        <f t="shared" si="5"/>
        <v>21.846655000000002</v>
      </c>
      <c r="AX33" s="44">
        <f t="shared" si="6"/>
        <v>-2.7256077490948535E-2</v>
      </c>
      <c r="AY33" s="50">
        <v>21.266999999999999</v>
      </c>
      <c r="AZ33" s="39">
        <f t="shared" si="16"/>
        <v>22.330349999999999</v>
      </c>
      <c r="BA33" s="45">
        <v>47.99</v>
      </c>
      <c r="BB33" s="44">
        <f t="shared" si="17"/>
        <v>0.53468743488226722</v>
      </c>
      <c r="BC33" s="5"/>
      <c r="BD33" s="42">
        <f t="shared" si="7"/>
        <v>0</v>
      </c>
      <c r="BE33" s="39">
        <f t="shared" si="8"/>
        <v>0</v>
      </c>
    </row>
    <row r="34" spans="1:57" x14ac:dyDescent="0.25">
      <c r="A34" s="28">
        <v>33</v>
      </c>
      <c r="B34" s="29"/>
      <c r="C34" s="29"/>
      <c r="D34" s="30" t="s">
        <v>57</v>
      </c>
      <c r="E34" s="30"/>
      <c r="F34" s="30" t="s">
        <v>58</v>
      </c>
      <c r="G34" s="29" t="s">
        <v>59</v>
      </c>
      <c r="H34" s="30" t="s">
        <v>60</v>
      </c>
      <c r="I34" s="30" t="s">
        <v>61</v>
      </c>
      <c r="J34" s="30" t="s">
        <v>71</v>
      </c>
      <c r="K34" s="29" t="s">
        <v>63</v>
      </c>
      <c r="L34" s="29" t="s">
        <v>64</v>
      </c>
      <c r="M34" s="29" t="s">
        <v>147</v>
      </c>
      <c r="N34" s="31" t="s">
        <v>148</v>
      </c>
      <c r="O34" s="32" t="s">
        <v>149</v>
      </c>
      <c r="P34" s="30" t="s">
        <v>68</v>
      </c>
      <c r="Q34" s="33"/>
      <c r="R34" s="34">
        <v>6.9</v>
      </c>
      <c r="S34" s="30" t="s">
        <v>69</v>
      </c>
      <c r="T34" s="35">
        <v>58.5</v>
      </c>
      <c r="U34" s="35">
        <v>38</v>
      </c>
      <c r="V34" s="35">
        <v>31</v>
      </c>
      <c r="W34" s="36">
        <v>18.88</v>
      </c>
      <c r="X34" s="5">
        <v>4</v>
      </c>
      <c r="Y34" s="37">
        <f t="shared" si="9"/>
        <v>6.8913000000000002E-2</v>
      </c>
      <c r="Z34" s="36">
        <v>56</v>
      </c>
      <c r="AA34" s="38">
        <f t="shared" si="10"/>
        <v>3250.4752368928939</v>
      </c>
      <c r="AB34" s="29">
        <v>4200</v>
      </c>
      <c r="AC34" s="39">
        <f t="shared" si="11"/>
        <v>1.29211875</v>
      </c>
      <c r="AD34" s="29" t="s">
        <v>70</v>
      </c>
      <c r="AE34" s="40">
        <v>0.52500000000000002</v>
      </c>
      <c r="AF34" s="39">
        <f t="shared" si="0"/>
        <v>3.6225000000000005</v>
      </c>
      <c r="AG34" s="39">
        <f t="shared" si="1"/>
        <v>11.814618750000001</v>
      </c>
      <c r="AH34" s="41">
        <v>0.05</v>
      </c>
      <c r="AI34" s="39">
        <f t="shared" si="2"/>
        <v>0.74429999999999996</v>
      </c>
      <c r="AJ34" s="40">
        <v>0.06</v>
      </c>
      <c r="AK34" s="42">
        <f t="shared" si="3"/>
        <v>0.89315999999999995</v>
      </c>
      <c r="AL34" s="39">
        <f t="shared" si="12"/>
        <v>1.7556999999999992</v>
      </c>
      <c r="AM34" s="40">
        <v>0.08</v>
      </c>
      <c r="AN34" s="39">
        <f t="shared" si="4"/>
        <v>1.1908799999999999</v>
      </c>
      <c r="AO34" s="40">
        <v>0</v>
      </c>
      <c r="AP34" s="42">
        <f t="shared" si="13"/>
        <v>0</v>
      </c>
      <c r="AQ34" s="40">
        <v>0</v>
      </c>
      <c r="AR34" s="42">
        <f t="shared" si="14"/>
        <v>0</v>
      </c>
      <c r="AS34" s="43">
        <v>0</v>
      </c>
      <c r="AT34" s="40">
        <v>0</v>
      </c>
      <c r="AU34" s="42">
        <v>0</v>
      </c>
      <c r="AV34" s="42">
        <f t="shared" si="15"/>
        <v>4.584039999999999</v>
      </c>
      <c r="AW34" s="39">
        <f t="shared" si="5"/>
        <v>16.398658749999999</v>
      </c>
      <c r="AX34" s="44">
        <f t="shared" si="6"/>
        <v>-0.10161619978503292</v>
      </c>
      <c r="AY34" s="50">
        <v>14.885999999999999</v>
      </c>
      <c r="AZ34" s="39">
        <f t="shared" si="16"/>
        <v>15.6303</v>
      </c>
      <c r="BA34" s="45">
        <v>31.99</v>
      </c>
      <c r="BB34" s="44">
        <f t="shared" si="17"/>
        <v>0.51140043763676135</v>
      </c>
      <c r="BC34" s="5"/>
      <c r="BD34" s="42">
        <f t="shared" si="7"/>
        <v>0</v>
      </c>
      <c r="BE34" s="39">
        <f t="shared" si="8"/>
        <v>0</v>
      </c>
    </row>
    <row r="35" spans="1:57" x14ac:dyDescent="0.25">
      <c r="A35" s="28">
        <v>34</v>
      </c>
      <c r="B35" s="29"/>
      <c r="C35" s="29"/>
      <c r="D35" s="30" t="s">
        <v>57</v>
      </c>
      <c r="E35" s="30"/>
      <c r="F35" s="30" t="s">
        <v>58</v>
      </c>
      <c r="G35" s="29" t="s">
        <v>59</v>
      </c>
      <c r="H35" s="30" t="s">
        <v>135</v>
      </c>
      <c r="I35" s="30" t="s">
        <v>61</v>
      </c>
      <c r="J35" s="30" t="s">
        <v>71</v>
      </c>
      <c r="K35" s="29" t="s">
        <v>63</v>
      </c>
      <c r="L35" s="29" t="s">
        <v>72</v>
      </c>
      <c r="M35" s="29" t="s">
        <v>147</v>
      </c>
      <c r="N35" s="31" t="s">
        <v>150</v>
      </c>
      <c r="O35" s="32" t="s">
        <v>151</v>
      </c>
      <c r="P35" s="30" t="s">
        <v>68</v>
      </c>
      <c r="Q35" s="33"/>
      <c r="R35" s="34">
        <v>7.15</v>
      </c>
      <c r="S35" s="30" t="s">
        <v>69</v>
      </c>
      <c r="T35" s="35">
        <v>58.5</v>
      </c>
      <c r="U35" s="35">
        <v>38</v>
      </c>
      <c r="V35" s="35">
        <v>31</v>
      </c>
      <c r="W35" s="36">
        <v>17.989999999999998</v>
      </c>
      <c r="X35" s="5">
        <v>4</v>
      </c>
      <c r="Y35" s="37">
        <f t="shared" si="9"/>
        <v>6.8913000000000002E-2</v>
      </c>
      <c r="Z35" s="36">
        <v>56</v>
      </c>
      <c r="AA35" s="38">
        <f t="shared" si="10"/>
        <v>3250.4752368928939</v>
      </c>
      <c r="AB35" s="29">
        <v>4200</v>
      </c>
      <c r="AC35" s="39">
        <f t="shared" si="11"/>
        <v>1.29211875</v>
      </c>
      <c r="AD35" s="29" t="s">
        <v>70</v>
      </c>
      <c r="AE35" s="40">
        <v>0.52500000000000002</v>
      </c>
      <c r="AF35" s="39">
        <f t="shared" si="0"/>
        <v>3.7537500000000001</v>
      </c>
      <c r="AG35" s="39">
        <f t="shared" si="1"/>
        <v>12.195868750000001</v>
      </c>
      <c r="AH35" s="41">
        <v>0.05</v>
      </c>
      <c r="AI35" s="39">
        <f t="shared" si="2"/>
        <v>0.76095000000000002</v>
      </c>
      <c r="AJ35" s="40">
        <v>0.06</v>
      </c>
      <c r="AK35" s="42">
        <f t="shared" si="3"/>
        <v>0.91313999999999995</v>
      </c>
      <c r="AL35" s="39">
        <f t="shared" si="12"/>
        <v>1.7390499999999989</v>
      </c>
      <c r="AM35" s="40">
        <v>0.08</v>
      </c>
      <c r="AN35" s="39">
        <f t="shared" si="4"/>
        <v>1.2175199999999999</v>
      </c>
      <c r="AO35" s="40">
        <v>0</v>
      </c>
      <c r="AP35" s="42">
        <f t="shared" si="13"/>
        <v>0</v>
      </c>
      <c r="AQ35" s="40">
        <v>0</v>
      </c>
      <c r="AR35" s="42">
        <f t="shared" si="14"/>
        <v>0</v>
      </c>
      <c r="AS35" s="43">
        <v>0</v>
      </c>
      <c r="AT35" s="40">
        <v>0</v>
      </c>
      <c r="AU35" s="42">
        <v>0</v>
      </c>
      <c r="AV35" s="42">
        <f t="shared" si="15"/>
        <v>4.6306599999999989</v>
      </c>
      <c r="AW35" s="39">
        <f t="shared" si="5"/>
        <v>16.826528750000001</v>
      </c>
      <c r="AX35" s="44">
        <f t="shared" si="6"/>
        <v>-0.10562643734805191</v>
      </c>
      <c r="AY35" s="50">
        <v>15.218999999999999</v>
      </c>
      <c r="AZ35" s="39">
        <f t="shared" si="16"/>
        <v>15.979950000000001</v>
      </c>
      <c r="BA35" s="45">
        <v>31.99</v>
      </c>
      <c r="BB35" s="44">
        <f t="shared" si="17"/>
        <v>0.50047045951859959</v>
      </c>
      <c r="BC35" s="5"/>
      <c r="BD35" s="42">
        <f t="shared" si="7"/>
        <v>0</v>
      </c>
      <c r="BE35" s="39">
        <f t="shared" si="8"/>
        <v>0</v>
      </c>
    </row>
    <row r="36" spans="1:57" x14ac:dyDescent="0.25">
      <c r="A36" s="28">
        <v>35</v>
      </c>
      <c r="B36" s="29"/>
      <c r="C36" s="29"/>
      <c r="D36" s="30" t="s">
        <v>57</v>
      </c>
      <c r="E36" s="30"/>
      <c r="F36" s="30" t="s">
        <v>58</v>
      </c>
      <c r="G36" s="29" t="s">
        <v>59</v>
      </c>
      <c r="H36" s="30" t="s">
        <v>60</v>
      </c>
      <c r="I36" s="30" t="s">
        <v>61</v>
      </c>
      <c r="J36" s="30" t="s">
        <v>71</v>
      </c>
      <c r="K36" s="29" t="s">
        <v>63</v>
      </c>
      <c r="L36" s="29" t="s">
        <v>75</v>
      </c>
      <c r="M36" s="29" t="s">
        <v>147</v>
      </c>
      <c r="N36" s="31" t="s">
        <v>152</v>
      </c>
      <c r="O36" s="32" t="s">
        <v>153</v>
      </c>
      <c r="P36" s="30" t="s">
        <v>68</v>
      </c>
      <c r="Q36" s="33"/>
      <c r="R36" s="34">
        <v>8.8000000000000007</v>
      </c>
      <c r="S36" s="30" t="s">
        <v>69</v>
      </c>
      <c r="T36" s="35">
        <v>58.5</v>
      </c>
      <c r="U36" s="35">
        <v>38</v>
      </c>
      <c r="V36" s="35">
        <v>33</v>
      </c>
      <c r="W36" s="36">
        <v>21.42</v>
      </c>
      <c r="X36" s="5">
        <v>4</v>
      </c>
      <c r="Y36" s="37">
        <f t="shared" si="9"/>
        <v>7.3358999999999994E-2</v>
      </c>
      <c r="Z36" s="36">
        <v>56</v>
      </c>
      <c r="AA36" s="38">
        <f t="shared" si="10"/>
        <v>3053.4767376872642</v>
      </c>
      <c r="AB36" s="29">
        <v>4200</v>
      </c>
      <c r="AC36" s="39">
        <f t="shared" si="11"/>
        <v>1.37548125</v>
      </c>
      <c r="AD36" s="29" t="s">
        <v>70</v>
      </c>
      <c r="AE36" s="40">
        <v>0.52500000000000002</v>
      </c>
      <c r="AF36" s="39">
        <f t="shared" si="0"/>
        <v>4.620000000000001</v>
      </c>
      <c r="AG36" s="39">
        <f t="shared" si="1"/>
        <v>14.795481250000002</v>
      </c>
      <c r="AH36" s="41">
        <v>0.05</v>
      </c>
      <c r="AI36" s="39">
        <f t="shared" si="2"/>
        <v>0.95670000000000011</v>
      </c>
      <c r="AJ36" s="40">
        <v>0.06</v>
      </c>
      <c r="AK36" s="42">
        <f t="shared" si="3"/>
        <v>1.1480399999999999</v>
      </c>
      <c r="AL36" s="39">
        <f t="shared" si="12"/>
        <v>1.5432999999999986</v>
      </c>
      <c r="AM36" s="40">
        <v>0.08</v>
      </c>
      <c r="AN36" s="39">
        <f t="shared" si="4"/>
        <v>1.5307200000000001</v>
      </c>
      <c r="AO36" s="40">
        <v>0</v>
      </c>
      <c r="AP36" s="42">
        <f t="shared" si="13"/>
        <v>0</v>
      </c>
      <c r="AQ36" s="40">
        <v>0</v>
      </c>
      <c r="AR36" s="42">
        <f t="shared" si="14"/>
        <v>0</v>
      </c>
      <c r="AS36" s="43">
        <v>0</v>
      </c>
      <c r="AT36" s="40">
        <v>0</v>
      </c>
      <c r="AU36" s="42">
        <v>0</v>
      </c>
      <c r="AV36" s="42">
        <f t="shared" si="15"/>
        <v>5.1787599999999987</v>
      </c>
      <c r="AW36" s="39">
        <f t="shared" si="5"/>
        <v>19.974241249999999</v>
      </c>
      <c r="AX36" s="44">
        <f t="shared" si="6"/>
        <v>-4.3913517821678599E-2</v>
      </c>
      <c r="AY36" s="50">
        <v>19.134</v>
      </c>
      <c r="AZ36" s="39">
        <f t="shared" si="16"/>
        <v>20.090700000000002</v>
      </c>
      <c r="BA36" s="45">
        <v>42.99</v>
      </c>
      <c r="BB36" s="44">
        <f t="shared" si="17"/>
        <v>0.53266573621772506</v>
      </c>
      <c r="BC36" s="5"/>
      <c r="BD36" s="42">
        <f t="shared" si="7"/>
        <v>0</v>
      </c>
      <c r="BE36" s="39">
        <f t="shared" si="8"/>
        <v>0</v>
      </c>
    </row>
    <row r="37" spans="1:57" x14ac:dyDescent="0.25">
      <c r="A37" s="28">
        <v>36</v>
      </c>
      <c r="B37" s="29"/>
      <c r="C37" s="29"/>
      <c r="D37" s="30" t="s">
        <v>57</v>
      </c>
      <c r="E37" s="30"/>
      <c r="F37" s="30" t="s">
        <v>58</v>
      </c>
      <c r="G37" s="29" t="s">
        <v>59</v>
      </c>
      <c r="H37" s="30" t="s">
        <v>60</v>
      </c>
      <c r="I37" s="30" t="s">
        <v>61</v>
      </c>
      <c r="J37" s="30" t="s">
        <v>71</v>
      </c>
      <c r="K37" s="29" t="s">
        <v>63</v>
      </c>
      <c r="L37" s="29" t="s">
        <v>79</v>
      </c>
      <c r="M37" s="29" t="s">
        <v>147</v>
      </c>
      <c r="N37" s="31" t="s">
        <v>154</v>
      </c>
      <c r="O37" s="32" t="s">
        <v>155</v>
      </c>
      <c r="P37" s="30" t="s">
        <v>68</v>
      </c>
      <c r="Q37" s="33"/>
      <c r="R37" s="34">
        <v>9.75</v>
      </c>
      <c r="S37" s="30" t="s">
        <v>69</v>
      </c>
      <c r="T37" s="35">
        <v>58.5</v>
      </c>
      <c r="U37" s="35">
        <v>38</v>
      </c>
      <c r="V37" s="35">
        <v>36</v>
      </c>
      <c r="W37" s="36">
        <v>25.21</v>
      </c>
      <c r="X37" s="5">
        <v>4</v>
      </c>
      <c r="Y37" s="37">
        <f t="shared" si="9"/>
        <v>8.0028000000000002E-2</v>
      </c>
      <c r="Z37" s="36">
        <v>56</v>
      </c>
      <c r="AA37" s="38">
        <f t="shared" si="10"/>
        <v>2799.0203428799919</v>
      </c>
      <c r="AB37" s="29">
        <v>4200</v>
      </c>
      <c r="AC37" s="39">
        <f t="shared" si="11"/>
        <v>1.5005250000000001</v>
      </c>
      <c r="AD37" s="29" t="s">
        <v>70</v>
      </c>
      <c r="AE37" s="40">
        <v>0.52500000000000002</v>
      </c>
      <c r="AF37" s="39">
        <f t="shared" si="0"/>
        <v>5.1187500000000004</v>
      </c>
      <c r="AG37" s="39">
        <f t="shared" si="1"/>
        <v>16.369275000000002</v>
      </c>
      <c r="AH37" s="41">
        <v>0.05</v>
      </c>
      <c r="AI37" s="39">
        <f t="shared" si="2"/>
        <v>1.06335</v>
      </c>
      <c r="AJ37" s="40">
        <v>0.06</v>
      </c>
      <c r="AK37" s="42">
        <f t="shared" si="3"/>
        <v>1.2760199999999999</v>
      </c>
      <c r="AL37" s="39">
        <f t="shared" si="12"/>
        <v>1.4366500000000002</v>
      </c>
      <c r="AM37" s="40">
        <v>0.08</v>
      </c>
      <c r="AN37" s="39">
        <f t="shared" si="4"/>
        <v>1.70136</v>
      </c>
      <c r="AO37" s="40">
        <v>0</v>
      </c>
      <c r="AP37" s="42">
        <f t="shared" si="13"/>
        <v>0</v>
      </c>
      <c r="AQ37" s="40">
        <v>0</v>
      </c>
      <c r="AR37" s="42">
        <f t="shared" si="14"/>
        <v>0</v>
      </c>
      <c r="AS37" s="43">
        <v>0</v>
      </c>
      <c r="AT37" s="40">
        <v>0</v>
      </c>
      <c r="AU37" s="42">
        <v>0</v>
      </c>
      <c r="AV37" s="42">
        <f t="shared" si="15"/>
        <v>5.4773800000000001</v>
      </c>
      <c r="AW37" s="39">
        <f t="shared" si="5"/>
        <v>21.846655000000002</v>
      </c>
      <c r="AX37" s="44">
        <f t="shared" si="6"/>
        <v>-2.7256077490948535E-2</v>
      </c>
      <c r="AY37" s="50">
        <v>21.266999999999999</v>
      </c>
      <c r="AZ37" s="39">
        <f t="shared" si="16"/>
        <v>22.330349999999999</v>
      </c>
      <c r="BA37" s="45">
        <v>47.99</v>
      </c>
      <c r="BB37" s="44">
        <f t="shared" si="17"/>
        <v>0.53468743488226722</v>
      </c>
      <c r="BC37" s="5"/>
      <c r="BD37" s="42">
        <f t="shared" si="7"/>
        <v>0</v>
      </c>
      <c r="BE37" s="39">
        <f t="shared" si="8"/>
        <v>0</v>
      </c>
    </row>
    <row r="38" spans="1:57" x14ac:dyDescent="0.25">
      <c r="A38" s="28">
        <v>37</v>
      </c>
      <c r="B38" s="29"/>
      <c r="C38" s="29"/>
      <c r="D38" s="30" t="s">
        <v>57</v>
      </c>
      <c r="E38" s="30"/>
      <c r="F38" s="30" t="s">
        <v>58</v>
      </c>
      <c r="G38" s="29" t="s">
        <v>59</v>
      </c>
      <c r="H38" s="30" t="s">
        <v>60</v>
      </c>
      <c r="I38" s="30" t="s">
        <v>61</v>
      </c>
      <c r="J38" s="30" t="s">
        <v>71</v>
      </c>
      <c r="K38" s="29" t="s">
        <v>63</v>
      </c>
      <c r="L38" s="29" t="s">
        <v>64</v>
      </c>
      <c r="M38" s="29" t="s">
        <v>156</v>
      </c>
      <c r="N38" s="31" t="s">
        <v>157</v>
      </c>
      <c r="O38" s="32" t="s">
        <v>158</v>
      </c>
      <c r="P38" s="30" t="s">
        <v>68</v>
      </c>
      <c r="Q38" s="33"/>
      <c r="R38" s="34">
        <v>6.9</v>
      </c>
      <c r="S38" s="30" t="s">
        <v>69</v>
      </c>
      <c r="T38" s="35">
        <v>58.5</v>
      </c>
      <c r="U38" s="35">
        <v>38</v>
      </c>
      <c r="V38" s="35">
        <v>31</v>
      </c>
      <c r="W38" s="36">
        <v>18.88</v>
      </c>
      <c r="X38" s="5">
        <v>4</v>
      </c>
      <c r="Y38" s="37">
        <f t="shared" si="9"/>
        <v>6.8913000000000002E-2</v>
      </c>
      <c r="Z38" s="36">
        <v>56</v>
      </c>
      <c r="AA38" s="38">
        <f t="shared" si="10"/>
        <v>3250.4752368928939</v>
      </c>
      <c r="AB38" s="29">
        <v>4200</v>
      </c>
      <c r="AC38" s="39">
        <f t="shared" si="11"/>
        <v>1.29211875</v>
      </c>
      <c r="AD38" s="29" t="s">
        <v>70</v>
      </c>
      <c r="AE38" s="40">
        <v>0.52500000000000002</v>
      </c>
      <c r="AF38" s="39">
        <f t="shared" si="0"/>
        <v>3.6225000000000005</v>
      </c>
      <c r="AG38" s="39">
        <f t="shared" si="1"/>
        <v>11.814618750000001</v>
      </c>
      <c r="AH38" s="41">
        <v>0.05</v>
      </c>
      <c r="AI38" s="39">
        <f t="shared" si="2"/>
        <v>0.74429999999999996</v>
      </c>
      <c r="AJ38" s="40">
        <v>0.06</v>
      </c>
      <c r="AK38" s="42">
        <f t="shared" si="3"/>
        <v>0.89315999999999995</v>
      </c>
      <c r="AL38" s="39">
        <f t="shared" si="12"/>
        <v>1.7556999999999992</v>
      </c>
      <c r="AM38" s="40">
        <v>0.08</v>
      </c>
      <c r="AN38" s="39">
        <f t="shared" si="4"/>
        <v>1.1908799999999999</v>
      </c>
      <c r="AO38" s="40">
        <v>0</v>
      </c>
      <c r="AP38" s="42">
        <f t="shared" si="13"/>
        <v>0</v>
      </c>
      <c r="AQ38" s="40">
        <v>0</v>
      </c>
      <c r="AR38" s="42">
        <f t="shared" si="14"/>
        <v>0</v>
      </c>
      <c r="AS38" s="43">
        <v>0</v>
      </c>
      <c r="AT38" s="40">
        <v>0</v>
      </c>
      <c r="AU38" s="42">
        <v>0</v>
      </c>
      <c r="AV38" s="42">
        <f t="shared" si="15"/>
        <v>4.584039999999999</v>
      </c>
      <c r="AW38" s="39">
        <f t="shared" si="5"/>
        <v>16.398658749999999</v>
      </c>
      <c r="AX38" s="44">
        <f t="shared" si="6"/>
        <v>-0.10161619978503292</v>
      </c>
      <c r="AY38" s="50">
        <v>14.885999999999999</v>
      </c>
      <c r="AZ38" s="39">
        <f t="shared" si="16"/>
        <v>15.6303</v>
      </c>
      <c r="BA38" s="45">
        <v>31.99</v>
      </c>
      <c r="BB38" s="44">
        <f t="shared" si="17"/>
        <v>0.51140043763676135</v>
      </c>
      <c r="BC38" s="5"/>
      <c r="BD38" s="42">
        <f t="shared" si="7"/>
        <v>0</v>
      </c>
      <c r="BE38" s="39">
        <f t="shared" si="8"/>
        <v>0</v>
      </c>
    </row>
    <row r="39" spans="1:57" x14ac:dyDescent="0.25">
      <c r="A39" s="28">
        <v>38</v>
      </c>
      <c r="B39" s="29"/>
      <c r="C39" s="29"/>
      <c r="D39" s="30" t="s">
        <v>57</v>
      </c>
      <c r="E39" s="30"/>
      <c r="F39" s="30" t="s">
        <v>58</v>
      </c>
      <c r="G39" s="29" t="s">
        <v>59</v>
      </c>
      <c r="H39" s="30" t="s">
        <v>60</v>
      </c>
      <c r="I39" s="30" t="s">
        <v>61</v>
      </c>
      <c r="J39" s="30" t="s">
        <v>71</v>
      </c>
      <c r="K39" s="29" t="s">
        <v>63</v>
      </c>
      <c r="L39" s="29" t="s">
        <v>72</v>
      </c>
      <c r="M39" s="29" t="s">
        <v>156</v>
      </c>
      <c r="N39" s="31" t="s">
        <v>159</v>
      </c>
      <c r="O39" s="32" t="s">
        <v>160</v>
      </c>
      <c r="P39" s="30" t="s">
        <v>68</v>
      </c>
      <c r="Q39" s="33"/>
      <c r="R39" s="34">
        <v>7.15</v>
      </c>
      <c r="S39" s="30" t="s">
        <v>69</v>
      </c>
      <c r="T39" s="35">
        <v>58.5</v>
      </c>
      <c r="U39" s="35">
        <v>38</v>
      </c>
      <c r="V39" s="35">
        <v>31</v>
      </c>
      <c r="W39" s="36">
        <v>17.989999999999998</v>
      </c>
      <c r="X39" s="5">
        <v>4</v>
      </c>
      <c r="Y39" s="37">
        <f t="shared" si="9"/>
        <v>6.8913000000000002E-2</v>
      </c>
      <c r="Z39" s="36">
        <v>56</v>
      </c>
      <c r="AA39" s="38">
        <f t="shared" si="10"/>
        <v>3250.4752368928939</v>
      </c>
      <c r="AB39" s="29">
        <v>4200</v>
      </c>
      <c r="AC39" s="39">
        <f t="shared" si="11"/>
        <v>1.29211875</v>
      </c>
      <c r="AD39" s="29" t="s">
        <v>70</v>
      </c>
      <c r="AE39" s="40">
        <v>0.52500000000000002</v>
      </c>
      <c r="AF39" s="39">
        <f t="shared" si="0"/>
        <v>3.7537500000000001</v>
      </c>
      <c r="AG39" s="39">
        <f t="shared" si="1"/>
        <v>12.195868750000001</v>
      </c>
      <c r="AH39" s="41">
        <v>0.05</v>
      </c>
      <c r="AI39" s="39">
        <f t="shared" si="2"/>
        <v>0.76095000000000002</v>
      </c>
      <c r="AJ39" s="40">
        <v>0.06</v>
      </c>
      <c r="AK39" s="42">
        <f t="shared" si="3"/>
        <v>0.91313999999999995</v>
      </c>
      <c r="AL39" s="39">
        <f t="shared" si="12"/>
        <v>1.7390499999999989</v>
      </c>
      <c r="AM39" s="40">
        <v>0.08</v>
      </c>
      <c r="AN39" s="39">
        <f t="shared" si="4"/>
        <v>1.2175199999999999</v>
      </c>
      <c r="AO39" s="40">
        <v>0</v>
      </c>
      <c r="AP39" s="42">
        <f t="shared" si="13"/>
        <v>0</v>
      </c>
      <c r="AQ39" s="40">
        <v>0</v>
      </c>
      <c r="AR39" s="42">
        <f t="shared" si="14"/>
        <v>0</v>
      </c>
      <c r="AS39" s="43">
        <v>0</v>
      </c>
      <c r="AT39" s="40">
        <v>0</v>
      </c>
      <c r="AU39" s="42">
        <v>0</v>
      </c>
      <c r="AV39" s="42">
        <f t="shared" si="15"/>
        <v>4.6306599999999989</v>
      </c>
      <c r="AW39" s="39">
        <f t="shared" si="5"/>
        <v>16.826528750000001</v>
      </c>
      <c r="AX39" s="44">
        <f t="shared" si="6"/>
        <v>-0.10562643734805191</v>
      </c>
      <c r="AY39" s="50">
        <v>15.218999999999999</v>
      </c>
      <c r="AZ39" s="39">
        <f t="shared" si="16"/>
        <v>15.979950000000001</v>
      </c>
      <c r="BA39" s="45">
        <v>31.99</v>
      </c>
      <c r="BB39" s="44">
        <f t="shared" si="17"/>
        <v>0.50047045951859959</v>
      </c>
      <c r="BC39" s="5"/>
      <c r="BD39" s="42">
        <f t="shared" si="7"/>
        <v>0</v>
      </c>
      <c r="BE39" s="39">
        <f t="shared" si="8"/>
        <v>0</v>
      </c>
    </row>
    <row r="40" spans="1:57" x14ac:dyDescent="0.25">
      <c r="A40" s="28">
        <v>39</v>
      </c>
      <c r="B40" s="29"/>
      <c r="C40" s="29"/>
      <c r="D40" s="30" t="s">
        <v>57</v>
      </c>
      <c r="E40" s="30"/>
      <c r="F40" s="30" t="s">
        <v>58</v>
      </c>
      <c r="G40" s="29" t="s">
        <v>59</v>
      </c>
      <c r="H40" s="30" t="s">
        <v>60</v>
      </c>
      <c r="I40" s="30" t="s">
        <v>61</v>
      </c>
      <c r="J40" s="30" t="s">
        <v>71</v>
      </c>
      <c r="K40" s="29" t="s">
        <v>63</v>
      </c>
      <c r="L40" s="29" t="s">
        <v>75</v>
      </c>
      <c r="M40" s="29" t="s">
        <v>156</v>
      </c>
      <c r="N40" s="31" t="s">
        <v>161</v>
      </c>
      <c r="O40" s="32" t="s">
        <v>162</v>
      </c>
      <c r="P40" s="30" t="s">
        <v>68</v>
      </c>
      <c r="Q40" s="33"/>
      <c r="R40" s="34">
        <v>8.8000000000000007</v>
      </c>
      <c r="S40" s="30" t="s">
        <v>69</v>
      </c>
      <c r="T40" s="35">
        <v>58.5</v>
      </c>
      <c r="U40" s="35">
        <v>38</v>
      </c>
      <c r="V40" s="35">
        <v>33</v>
      </c>
      <c r="W40" s="36">
        <v>21.42</v>
      </c>
      <c r="X40" s="5">
        <v>4</v>
      </c>
      <c r="Y40" s="37">
        <f t="shared" si="9"/>
        <v>7.3358999999999994E-2</v>
      </c>
      <c r="Z40" s="36">
        <v>56</v>
      </c>
      <c r="AA40" s="38">
        <f t="shared" si="10"/>
        <v>3053.4767376872642</v>
      </c>
      <c r="AB40" s="29">
        <v>4200</v>
      </c>
      <c r="AC40" s="39">
        <f t="shared" si="11"/>
        <v>1.37548125</v>
      </c>
      <c r="AD40" s="29" t="s">
        <v>70</v>
      </c>
      <c r="AE40" s="40">
        <v>0.52500000000000002</v>
      </c>
      <c r="AF40" s="39">
        <f t="shared" si="0"/>
        <v>4.620000000000001</v>
      </c>
      <c r="AG40" s="39">
        <f t="shared" si="1"/>
        <v>14.795481250000002</v>
      </c>
      <c r="AH40" s="41">
        <v>0.05</v>
      </c>
      <c r="AI40" s="39">
        <f t="shared" si="2"/>
        <v>0.95670000000000011</v>
      </c>
      <c r="AJ40" s="40">
        <v>0.06</v>
      </c>
      <c r="AK40" s="42">
        <f t="shared" si="3"/>
        <v>1.1480399999999999</v>
      </c>
      <c r="AL40" s="39">
        <f t="shared" si="12"/>
        <v>1.5432999999999986</v>
      </c>
      <c r="AM40" s="40">
        <v>0.08</v>
      </c>
      <c r="AN40" s="39">
        <f t="shared" si="4"/>
        <v>1.5307200000000001</v>
      </c>
      <c r="AO40" s="40">
        <v>0</v>
      </c>
      <c r="AP40" s="42">
        <f t="shared" si="13"/>
        <v>0</v>
      </c>
      <c r="AQ40" s="40">
        <v>0</v>
      </c>
      <c r="AR40" s="42">
        <f t="shared" si="14"/>
        <v>0</v>
      </c>
      <c r="AS40" s="43">
        <v>0</v>
      </c>
      <c r="AT40" s="40">
        <v>0</v>
      </c>
      <c r="AU40" s="42">
        <v>0</v>
      </c>
      <c r="AV40" s="42">
        <f t="shared" si="15"/>
        <v>5.1787599999999987</v>
      </c>
      <c r="AW40" s="39">
        <f t="shared" si="5"/>
        <v>19.974241249999999</v>
      </c>
      <c r="AX40" s="44">
        <f t="shared" si="6"/>
        <v>-4.3913517821678599E-2</v>
      </c>
      <c r="AY40" s="50">
        <v>19.134</v>
      </c>
      <c r="AZ40" s="39">
        <f t="shared" si="16"/>
        <v>20.090700000000002</v>
      </c>
      <c r="BA40" s="45">
        <v>42.99</v>
      </c>
      <c r="BB40" s="44">
        <f t="shared" si="17"/>
        <v>0.53266573621772506</v>
      </c>
      <c r="BC40" s="5"/>
      <c r="BD40" s="42">
        <f t="shared" si="7"/>
        <v>0</v>
      </c>
      <c r="BE40" s="39">
        <f t="shared" si="8"/>
        <v>0</v>
      </c>
    </row>
    <row r="41" spans="1:57" x14ac:dyDescent="0.25">
      <c r="A41" s="28">
        <v>40</v>
      </c>
      <c r="B41" s="29"/>
      <c r="C41" s="29"/>
      <c r="D41" s="30" t="s">
        <v>57</v>
      </c>
      <c r="E41" s="30"/>
      <c r="F41" s="30" t="s">
        <v>58</v>
      </c>
      <c r="G41" s="29" t="s">
        <v>59</v>
      </c>
      <c r="H41" s="30" t="s">
        <v>60</v>
      </c>
      <c r="I41" s="30" t="s">
        <v>61</v>
      </c>
      <c r="J41" s="30" t="s">
        <v>71</v>
      </c>
      <c r="K41" s="29" t="s">
        <v>63</v>
      </c>
      <c r="L41" s="29" t="s">
        <v>79</v>
      </c>
      <c r="M41" s="29" t="s">
        <v>156</v>
      </c>
      <c r="N41" s="31" t="s">
        <v>163</v>
      </c>
      <c r="O41" s="32" t="s">
        <v>164</v>
      </c>
      <c r="P41" s="30" t="s">
        <v>68</v>
      </c>
      <c r="Q41" s="33"/>
      <c r="R41" s="34">
        <v>9.75</v>
      </c>
      <c r="S41" s="30" t="s">
        <v>69</v>
      </c>
      <c r="T41" s="35">
        <v>58.5</v>
      </c>
      <c r="U41" s="35">
        <v>38</v>
      </c>
      <c r="V41" s="35">
        <v>36</v>
      </c>
      <c r="W41" s="36">
        <v>25.21</v>
      </c>
      <c r="X41" s="5">
        <v>4</v>
      </c>
      <c r="Y41" s="37">
        <f t="shared" si="9"/>
        <v>8.0028000000000002E-2</v>
      </c>
      <c r="Z41" s="36">
        <v>56</v>
      </c>
      <c r="AA41" s="38">
        <f t="shared" si="10"/>
        <v>2799.0203428799919</v>
      </c>
      <c r="AB41" s="29">
        <v>4200</v>
      </c>
      <c r="AC41" s="39">
        <f t="shared" si="11"/>
        <v>1.5005250000000001</v>
      </c>
      <c r="AD41" s="29" t="s">
        <v>70</v>
      </c>
      <c r="AE41" s="40">
        <v>0.52500000000000002</v>
      </c>
      <c r="AF41" s="39">
        <f t="shared" si="0"/>
        <v>5.1187500000000004</v>
      </c>
      <c r="AG41" s="39">
        <f t="shared" si="1"/>
        <v>16.369275000000002</v>
      </c>
      <c r="AH41" s="41">
        <v>0.05</v>
      </c>
      <c r="AI41" s="39">
        <f t="shared" si="2"/>
        <v>1.06335</v>
      </c>
      <c r="AJ41" s="40">
        <v>0.06</v>
      </c>
      <c r="AK41" s="42">
        <f t="shared" si="3"/>
        <v>1.2760199999999999</v>
      </c>
      <c r="AL41" s="39">
        <f t="shared" si="12"/>
        <v>1.4366500000000002</v>
      </c>
      <c r="AM41" s="40">
        <v>0.08</v>
      </c>
      <c r="AN41" s="39">
        <f t="shared" si="4"/>
        <v>1.70136</v>
      </c>
      <c r="AO41" s="40">
        <v>0</v>
      </c>
      <c r="AP41" s="42">
        <f t="shared" si="13"/>
        <v>0</v>
      </c>
      <c r="AQ41" s="40">
        <v>0</v>
      </c>
      <c r="AR41" s="42">
        <f t="shared" si="14"/>
        <v>0</v>
      </c>
      <c r="AS41" s="43">
        <v>0</v>
      </c>
      <c r="AT41" s="40">
        <v>0</v>
      </c>
      <c r="AU41" s="42">
        <v>0</v>
      </c>
      <c r="AV41" s="42">
        <f t="shared" si="15"/>
        <v>5.4773800000000001</v>
      </c>
      <c r="AW41" s="39">
        <f t="shared" si="5"/>
        <v>21.846655000000002</v>
      </c>
      <c r="AX41" s="44">
        <f t="shared" si="6"/>
        <v>-2.7256077490948535E-2</v>
      </c>
      <c r="AY41" s="50">
        <v>21.266999999999999</v>
      </c>
      <c r="AZ41" s="39">
        <f t="shared" si="16"/>
        <v>22.330349999999999</v>
      </c>
      <c r="BA41" s="45">
        <v>47.99</v>
      </c>
      <c r="BB41" s="44">
        <f t="shared" si="17"/>
        <v>0.53468743488226722</v>
      </c>
      <c r="BC41" s="5"/>
      <c r="BD41" s="42">
        <f t="shared" si="7"/>
        <v>0</v>
      </c>
      <c r="BE41" s="39">
        <f t="shared" si="8"/>
        <v>0</v>
      </c>
    </row>
    <row r="42" spans="1:57" x14ac:dyDescent="0.25">
      <c r="A42" s="28">
        <v>41</v>
      </c>
      <c r="B42" s="29"/>
      <c r="C42" s="29"/>
      <c r="D42" s="30" t="s">
        <v>57</v>
      </c>
      <c r="E42" s="30"/>
      <c r="F42" s="30" t="s">
        <v>58</v>
      </c>
      <c r="G42" s="29" t="s">
        <v>59</v>
      </c>
      <c r="H42" s="30" t="s">
        <v>60</v>
      </c>
      <c r="I42" s="30" t="s">
        <v>61</v>
      </c>
      <c r="J42" s="30" t="s">
        <v>71</v>
      </c>
      <c r="K42" s="29" t="s">
        <v>63</v>
      </c>
      <c r="L42" s="29" t="s">
        <v>64</v>
      </c>
      <c r="M42" s="29" t="s">
        <v>165</v>
      </c>
      <c r="N42" s="31" t="s">
        <v>166</v>
      </c>
      <c r="O42" s="32" t="s">
        <v>167</v>
      </c>
      <c r="P42" s="30" t="s">
        <v>68</v>
      </c>
      <c r="Q42" s="33"/>
      <c r="R42" s="34">
        <v>6.9</v>
      </c>
      <c r="S42" s="30" t="s">
        <v>69</v>
      </c>
      <c r="T42" s="35">
        <v>58.5</v>
      </c>
      <c r="U42" s="35">
        <v>38</v>
      </c>
      <c r="V42" s="35">
        <v>31</v>
      </c>
      <c r="W42" s="36">
        <v>18.88</v>
      </c>
      <c r="X42" s="5">
        <v>4</v>
      </c>
      <c r="Y42" s="37">
        <f t="shared" si="9"/>
        <v>6.8913000000000002E-2</v>
      </c>
      <c r="Z42" s="36">
        <v>56</v>
      </c>
      <c r="AA42" s="38">
        <f t="shared" si="10"/>
        <v>3250.4752368928939</v>
      </c>
      <c r="AB42" s="29">
        <v>4200</v>
      </c>
      <c r="AC42" s="39">
        <f t="shared" si="11"/>
        <v>1.29211875</v>
      </c>
      <c r="AD42" s="29" t="s">
        <v>70</v>
      </c>
      <c r="AE42" s="40">
        <v>0.52500000000000002</v>
      </c>
      <c r="AF42" s="39">
        <f t="shared" si="0"/>
        <v>3.6225000000000005</v>
      </c>
      <c r="AG42" s="39">
        <f t="shared" si="1"/>
        <v>11.814618750000001</v>
      </c>
      <c r="AH42" s="41">
        <v>0.05</v>
      </c>
      <c r="AI42" s="39">
        <f t="shared" si="2"/>
        <v>0.74429999999999996</v>
      </c>
      <c r="AJ42" s="40">
        <v>0.06</v>
      </c>
      <c r="AK42" s="42">
        <f t="shared" si="3"/>
        <v>0.89315999999999995</v>
      </c>
      <c r="AL42" s="39">
        <f t="shared" si="12"/>
        <v>1.7556999999999992</v>
      </c>
      <c r="AM42" s="40">
        <v>0.08</v>
      </c>
      <c r="AN42" s="39">
        <f t="shared" si="4"/>
        <v>1.1908799999999999</v>
      </c>
      <c r="AO42" s="40">
        <v>0</v>
      </c>
      <c r="AP42" s="42">
        <f t="shared" si="13"/>
        <v>0</v>
      </c>
      <c r="AQ42" s="40">
        <v>0</v>
      </c>
      <c r="AR42" s="42">
        <f t="shared" si="14"/>
        <v>0</v>
      </c>
      <c r="AS42" s="43">
        <v>0</v>
      </c>
      <c r="AT42" s="40">
        <v>0</v>
      </c>
      <c r="AU42" s="42">
        <v>0</v>
      </c>
      <c r="AV42" s="42">
        <f t="shared" si="15"/>
        <v>4.584039999999999</v>
      </c>
      <c r="AW42" s="39">
        <f t="shared" si="5"/>
        <v>16.398658749999999</v>
      </c>
      <c r="AX42" s="44">
        <f t="shared" si="6"/>
        <v>-0.10161619978503292</v>
      </c>
      <c r="AY42" s="50">
        <v>14.885999999999999</v>
      </c>
      <c r="AZ42" s="39">
        <f t="shared" si="16"/>
        <v>15.6303</v>
      </c>
      <c r="BA42" s="45">
        <v>31.99</v>
      </c>
      <c r="BB42" s="44">
        <f t="shared" si="17"/>
        <v>0.51140043763676135</v>
      </c>
      <c r="BC42" s="5"/>
      <c r="BD42" s="42">
        <f t="shared" si="7"/>
        <v>0</v>
      </c>
      <c r="BE42" s="39">
        <f t="shared" si="8"/>
        <v>0</v>
      </c>
    </row>
    <row r="43" spans="1:57" x14ac:dyDescent="0.25">
      <c r="A43" s="28">
        <v>42</v>
      </c>
      <c r="B43" s="29"/>
      <c r="C43" s="29"/>
      <c r="D43" s="30" t="s">
        <v>57</v>
      </c>
      <c r="E43" s="30"/>
      <c r="F43" s="30" t="s">
        <v>58</v>
      </c>
      <c r="G43" s="29" t="s">
        <v>59</v>
      </c>
      <c r="H43" s="30" t="s">
        <v>60</v>
      </c>
      <c r="I43" s="30" t="s">
        <v>61</v>
      </c>
      <c r="J43" s="30" t="s">
        <v>62</v>
      </c>
      <c r="K43" s="29" t="s">
        <v>63</v>
      </c>
      <c r="L43" s="29" t="s">
        <v>72</v>
      </c>
      <c r="M43" s="29" t="s">
        <v>165</v>
      </c>
      <c r="N43" s="31" t="s">
        <v>168</v>
      </c>
      <c r="O43" s="32" t="s">
        <v>169</v>
      </c>
      <c r="P43" s="30" t="s">
        <v>68</v>
      </c>
      <c r="Q43" s="33"/>
      <c r="R43" s="34">
        <v>7.15</v>
      </c>
      <c r="S43" s="30" t="s">
        <v>69</v>
      </c>
      <c r="T43" s="35">
        <v>58.5</v>
      </c>
      <c r="U43" s="35">
        <v>38</v>
      </c>
      <c r="V43" s="35">
        <v>31</v>
      </c>
      <c r="W43" s="36">
        <v>17.989999999999998</v>
      </c>
      <c r="X43" s="5">
        <v>4</v>
      </c>
      <c r="Y43" s="37">
        <f t="shared" si="9"/>
        <v>6.8913000000000002E-2</v>
      </c>
      <c r="Z43" s="36">
        <v>56</v>
      </c>
      <c r="AA43" s="38">
        <f t="shared" si="10"/>
        <v>3250.4752368928939</v>
      </c>
      <c r="AB43" s="29">
        <v>4200</v>
      </c>
      <c r="AC43" s="39">
        <f t="shared" si="11"/>
        <v>1.29211875</v>
      </c>
      <c r="AD43" s="29" t="s">
        <v>70</v>
      </c>
      <c r="AE43" s="40">
        <v>0.52500000000000002</v>
      </c>
      <c r="AF43" s="39">
        <f t="shared" si="0"/>
        <v>3.7537500000000001</v>
      </c>
      <c r="AG43" s="39">
        <f t="shared" si="1"/>
        <v>12.195868750000001</v>
      </c>
      <c r="AH43" s="41">
        <v>0.05</v>
      </c>
      <c r="AI43" s="39">
        <f t="shared" si="2"/>
        <v>0.76095000000000002</v>
      </c>
      <c r="AJ43" s="40">
        <v>0.06</v>
      </c>
      <c r="AK43" s="42">
        <f t="shared" si="3"/>
        <v>0.91313999999999995</v>
      </c>
      <c r="AL43" s="39">
        <f t="shared" si="12"/>
        <v>1.7390499999999989</v>
      </c>
      <c r="AM43" s="40">
        <v>0.08</v>
      </c>
      <c r="AN43" s="39">
        <f t="shared" si="4"/>
        <v>1.2175199999999999</v>
      </c>
      <c r="AO43" s="40">
        <v>0</v>
      </c>
      <c r="AP43" s="42">
        <f t="shared" si="13"/>
        <v>0</v>
      </c>
      <c r="AQ43" s="40">
        <v>0</v>
      </c>
      <c r="AR43" s="42">
        <f t="shared" si="14"/>
        <v>0</v>
      </c>
      <c r="AS43" s="43">
        <v>0</v>
      </c>
      <c r="AT43" s="40">
        <v>0</v>
      </c>
      <c r="AU43" s="42">
        <v>0</v>
      </c>
      <c r="AV43" s="42">
        <f t="shared" si="15"/>
        <v>4.6306599999999989</v>
      </c>
      <c r="AW43" s="39">
        <f t="shared" si="5"/>
        <v>16.826528750000001</v>
      </c>
      <c r="AX43" s="44">
        <f t="shared" si="6"/>
        <v>-0.10562643734805191</v>
      </c>
      <c r="AY43" s="50">
        <v>15.218999999999999</v>
      </c>
      <c r="AZ43" s="39">
        <f t="shared" si="16"/>
        <v>15.979950000000001</v>
      </c>
      <c r="BA43" s="45">
        <v>31.99</v>
      </c>
      <c r="BB43" s="44">
        <f t="shared" si="17"/>
        <v>0.50047045951859959</v>
      </c>
      <c r="BC43" s="5"/>
      <c r="BD43" s="42">
        <f t="shared" si="7"/>
        <v>0</v>
      </c>
      <c r="BE43" s="39">
        <f t="shared" si="8"/>
        <v>0</v>
      </c>
    </row>
    <row r="44" spans="1:57" x14ac:dyDescent="0.25">
      <c r="A44" s="28">
        <v>43</v>
      </c>
      <c r="B44" s="29"/>
      <c r="C44" s="29"/>
      <c r="D44" s="30" t="s">
        <v>57</v>
      </c>
      <c r="E44" s="30"/>
      <c r="F44" s="30" t="s">
        <v>58</v>
      </c>
      <c r="G44" s="29" t="s">
        <v>59</v>
      </c>
      <c r="H44" s="30" t="s">
        <v>135</v>
      </c>
      <c r="I44" s="30" t="s">
        <v>61</v>
      </c>
      <c r="J44" s="30" t="s">
        <v>71</v>
      </c>
      <c r="K44" s="29" t="s">
        <v>170</v>
      </c>
      <c r="L44" s="29" t="s">
        <v>75</v>
      </c>
      <c r="M44" s="29" t="s">
        <v>165</v>
      </c>
      <c r="N44" s="31" t="s">
        <v>171</v>
      </c>
      <c r="O44" s="32" t="s">
        <v>172</v>
      </c>
      <c r="P44" s="30" t="s">
        <v>68</v>
      </c>
      <c r="Q44" s="33"/>
      <c r="R44" s="34">
        <v>8.8000000000000007</v>
      </c>
      <c r="S44" s="30" t="s">
        <v>69</v>
      </c>
      <c r="T44" s="35">
        <v>58.5</v>
      </c>
      <c r="U44" s="35">
        <v>38</v>
      </c>
      <c r="V44" s="35">
        <v>33</v>
      </c>
      <c r="W44" s="36">
        <v>21.42</v>
      </c>
      <c r="X44" s="5">
        <v>4</v>
      </c>
      <c r="Y44" s="37">
        <f t="shared" si="9"/>
        <v>7.3358999999999994E-2</v>
      </c>
      <c r="Z44" s="36">
        <v>56</v>
      </c>
      <c r="AA44" s="38">
        <f t="shared" si="10"/>
        <v>3053.4767376872642</v>
      </c>
      <c r="AB44" s="29">
        <v>4200</v>
      </c>
      <c r="AC44" s="39">
        <f t="shared" si="11"/>
        <v>1.37548125</v>
      </c>
      <c r="AD44" s="29" t="s">
        <v>70</v>
      </c>
      <c r="AE44" s="40">
        <v>0.52500000000000002</v>
      </c>
      <c r="AF44" s="39">
        <f t="shared" si="0"/>
        <v>4.620000000000001</v>
      </c>
      <c r="AG44" s="39">
        <f t="shared" si="1"/>
        <v>14.795481250000002</v>
      </c>
      <c r="AH44" s="41">
        <v>0.05</v>
      </c>
      <c r="AI44" s="39">
        <f t="shared" si="2"/>
        <v>0.95670000000000011</v>
      </c>
      <c r="AJ44" s="40">
        <v>0.06</v>
      </c>
      <c r="AK44" s="42">
        <f t="shared" si="3"/>
        <v>1.1480399999999999</v>
      </c>
      <c r="AL44" s="39">
        <f t="shared" si="12"/>
        <v>1.5432999999999986</v>
      </c>
      <c r="AM44" s="40">
        <v>0.08</v>
      </c>
      <c r="AN44" s="39">
        <f t="shared" si="4"/>
        <v>1.5307200000000001</v>
      </c>
      <c r="AO44" s="40">
        <v>0</v>
      </c>
      <c r="AP44" s="42">
        <f t="shared" si="13"/>
        <v>0</v>
      </c>
      <c r="AQ44" s="40">
        <v>0</v>
      </c>
      <c r="AR44" s="42">
        <f t="shared" si="14"/>
        <v>0</v>
      </c>
      <c r="AS44" s="43">
        <v>0</v>
      </c>
      <c r="AT44" s="40">
        <v>0</v>
      </c>
      <c r="AU44" s="42">
        <v>0</v>
      </c>
      <c r="AV44" s="42">
        <f t="shared" si="15"/>
        <v>5.1787599999999987</v>
      </c>
      <c r="AW44" s="39">
        <f t="shared" si="5"/>
        <v>19.974241249999999</v>
      </c>
      <c r="AX44" s="44">
        <f t="shared" si="6"/>
        <v>-4.3913517821678599E-2</v>
      </c>
      <c r="AY44" s="50">
        <v>19.134</v>
      </c>
      <c r="AZ44" s="39">
        <f t="shared" si="16"/>
        <v>20.090700000000002</v>
      </c>
      <c r="BA44" s="45">
        <v>42.99</v>
      </c>
      <c r="BB44" s="44">
        <f t="shared" si="17"/>
        <v>0.53266573621772506</v>
      </c>
      <c r="BC44" s="5"/>
      <c r="BD44" s="42">
        <f t="shared" si="7"/>
        <v>0</v>
      </c>
      <c r="BE44" s="39">
        <f t="shared" si="8"/>
        <v>0</v>
      </c>
    </row>
    <row r="45" spans="1:57" x14ac:dyDescent="0.25">
      <c r="A45" s="28">
        <v>44</v>
      </c>
      <c r="B45" s="29"/>
      <c r="C45" s="29"/>
      <c r="D45" s="30" t="s">
        <v>57</v>
      </c>
      <c r="E45" s="30"/>
      <c r="F45" s="30" t="s">
        <v>58</v>
      </c>
      <c r="G45" s="29" t="s">
        <v>59</v>
      </c>
      <c r="H45" s="30" t="s">
        <v>60</v>
      </c>
      <c r="I45" s="30" t="s">
        <v>61</v>
      </c>
      <c r="J45" s="30" t="s">
        <v>71</v>
      </c>
      <c r="K45" s="29" t="s">
        <v>63</v>
      </c>
      <c r="L45" s="29" t="s">
        <v>79</v>
      </c>
      <c r="M45" s="29" t="s">
        <v>165</v>
      </c>
      <c r="N45" s="31" t="s">
        <v>173</v>
      </c>
      <c r="O45" s="32" t="s">
        <v>174</v>
      </c>
      <c r="P45" s="30" t="s">
        <v>68</v>
      </c>
      <c r="Q45" s="33"/>
      <c r="R45" s="34">
        <v>9.75</v>
      </c>
      <c r="S45" s="30" t="s">
        <v>69</v>
      </c>
      <c r="T45" s="35">
        <v>58.5</v>
      </c>
      <c r="U45" s="35">
        <v>38</v>
      </c>
      <c r="V45" s="35">
        <v>36</v>
      </c>
      <c r="W45" s="36">
        <v>25.21</v>
      </c>
      <c r="X45" s="5">
        <v>4</v>
      </c>
      <c r="Y45" s="37">
        <f t="shared" si="9"/>
        <v>8.0028000000000002E-2</v>
      </c>
      <c r="Z45" s="36">
        <v>56</v>
      </c>
      <c r="AA45" s="38">
        <f t="shared" si="10"/>
        <v>2799.0203428799919</v>
      </c>
      <c r="AB45" s="29">
        <v>4200</v>
      </c>
      <c r="AC45" s="39">
        <f t="shared" si="11"/>
        <v>1.5005250000000001</v>
      </c>
      <c r="AD45" s="29" t="s">
        <v>70</v>
      </c>
      <c r="AE45" s="40">
        <v>0.52500000000000002</v>
      </c>
      <c r="AF45" s="39">
        <f t="shared" si="0"/>
        <v>5.1187500000000004</v>
      </c>
      <c r="AG45" s="39">
        <f t="shared" si="1"/>
        <v>16.369275000000002</v>
      </c>
      <c r="AH45" s="41">
        <v>0.05</v>
      </c>
      <c r="AI45" s="39">
        <f t="shared" si="2"/>
        <v>1.06335</v>
      </c>
      <c r="AJ45" s="40">
        <v>0.06</v>
      </c>
      <c r="AK45" s="42">
        <f t="shared" si="3"/>
        <v>1.2760199999999999</v>
      </c>
      <c r="AL45" s="39">
        <f t="shared" si="12"/>
        <v>1.4366500000000002</v>
      </c>
      <c r="AM45" s="40">
        <v>0.08</v>
      </c>
      <c r="AN45" s="39">
        <f t="shared" si="4"/>
        <v>1.70136</v>
      </c>
      <c r="AO45" s="40">
        <v>0</v>
      </c>
      <c r="AP45" s="42">
        <f t="shared" si="13"/>
        <v>0</v>
      </c>
      <c r="AQ45" s="40">
        <v>0</v>
      </c>
      <c r="AR45" s="42">
        <f t="shared" si="14"/>
        <v>0</v>
      </c>
      <c r="AS45" s="43">
        <v>0</v>
      </c>
      <c r="AT45" s="40">
        <v>0</v>
      </c>
      <c r="AU45" s="42">
        <v>0</v>
      </c>
      <c r="AV45" s="42">
        <f t="shared" si="15"/>
        <v>5.4773800000000001</v>
      </c>
      <c r="AW45" s="39">
        <f t="shared" si="5"/>
        <v>21.846655000000002</v>
      </c>
      <c r="AX45" s="44">
        <f t="shared" si="6"/>
        <v>-2.7256077490948535E-2</v>
      </c>
      <c r="AY45" s="50">
        <v>21.266999999999999</v>
      </c>
      <c r="AZ45" s="39">
        <f t="shared" si="16"/>
        <v>22.330349999999999</v>
      </c>
      <c r="BA45" s="45">
        <v>47.99</v>
      </c>
      <c r="BB45" s="44">
        <f t="shared" si="17"/>
        <v>0.53468743488226722</v>
      </c>
      <c r="BC45" s="5"/>
      <c r="BD45" s="42">
        <f t="shared" si="7"/>
        <v>0</v>
      </c>
      <c r="BE45" s="39">
        <f t="shared" si="8"/>
        <v>0</v>
      </c>
    </row>
    <row r="46" spans="1:57" x14ac:dyDescent="0.25">
      <c r="A46" s="28">
        <v>45</v>
      </c>
      <c r="B46" s="29"/>
      <c r="C46" s="29"/>
      <c r="D46" s="30" t="s">
        <v>57</v>
      </c>
      <c r="E46" s="30"/>
      <c r="F46" s="30" t="s">
        <v>58</v>
      </c>
      <c r="G46" s="29" t="s">
        <v>59</v>
      </c>
      <c r="H46" s="30" t="s">
        <v>60</v>
      </c>
      <c r="I46" s="30" t="s">
        <v>61</v>
      </c>
      <c r="J46" s="30" t="s">
        <v>71</v>
      </c>
      <c r="K46" s="29" t="s">
        <v>63</v>
      </c>
      <c r="L46" s="29" t="s">
        <v>64</v>
      </c>
      <c r="M46" s="29" t="s">
        <v>175</v>
      </c>
      <c r="N46" s="31" t="s">
        <v>176</v>
      </c>
      <c r="O46" s="32" t="s">
        <v>177</v>
      </c>
      <c r="P46" s="30" t="s">
        <v>68</v>
      </c>
      <c r="Q46" s="33"/>
      <c r="R46" s="34">
        <v>6.9</v>
      </c>
      <c r="S46" s="30" t="s">
        <v>69</v>
      </c>
      <c r="T46" s="35">
        <v>58.5</v>
      </c>
      <c r="U46" s="35">
        <v>38</v>
      </c>
      <c r="V46" s="35">
        <v>31</v>
      </c>
      <c r="W46" s="36">
        <v>18.88</v>
      </c>
      <c r="X46" s="5">
        <v>4</v>
      </c>
      <c r="Y46" s="37">
        <f t="shared" si="9"/>
        <v>6.8913000000000002E-2</v>
      </c>
      <c r="Z46" s="36">
        <v>56</v>
      </c>
      <c r="AA46" s="38">
        <f t="shared" si="10"/>
        <v>3250.4752368928939</v>
      </c>
      <c r="AB46" s="29">
        <v>4200</v>
      </c>
      <c r="AC46" s="39">
        <f t="shared" si="11"/>
        <v>1.29211875</v>
      </c>
      <c r="AD46" s="29" t="s">
        <v>70</v>
      </c>
      <c r="AE46" s="40">
        <v>0.52500000000000002</v>
      </c>
      <c r="AF46" s="39">
        <f t="shared" si="0"/>
        <v>3.6225000000000005</v>
      </c>
      <c r="AG46" s="39">
        <f t="shared" si="1"/>
        <v>11.814618750000001</v>
      </c>
      <c r="AH46" s="41">
        <v>0.05</v>
      </c>
      <c r="AI46" s="39">
        <f t="shared" si="2"/>
        <v>0.74429999999999996</v>
      </c>
      <c r="AJ46" s="40">
        <v>0.06</v>
      </c>
      <c r="AK46" s="42">
        <f t="shared" si="3"/>
        <v>0.89315999999999995</v>
      </c>
      <c r="AL46" s="39">
        <f t="shared" si="12"/>
        <v>1.7556999999999992</v>
      </c>
      <c r="AM46" s="40">
        <v>0.08</v>
      </c>
      <c r="AN46" s="39">
        <f t="shared" si="4"/>
        <v>1.1908799999999999</v>
      </c>
      <c r="AO46" s="40">
        <v>0</v>
      </c>
      <c r="AP46" s="42">
        <f t="shared" si="13"/>
        <v>0</v>
      </c>
      <c r="AQ46" s="40">
        <v>0</v>
      </c>
      <c r="AR46" s="42">
        <f t="shared" si="14"/>
        <v>0</v>
      </c>
      <c r="AS46" s="43">
        <v>0</v>
      </c>
      <c r="AT46" s="40">
        <v>0</v>
      </c>
      <c r="AU46" s="42">
        <v>0</v>
      </c>
      <c r="AV46" s="42">
        <f t="shared" si="15"/>
        <v>4.584039999999999</v>
      </c>
      <c r="AW46" s="39">
        <f t="shared" si="5"/>
        <v>16.398658749999999</v>
      </c>
      <c r="AX46" s="44">
        <f t="shared" si="6"/>
        <v>-0.10161619978503292</v>
      </c>
      <c r="AY46" s="50">
        <v>14.885999999999999</v>
      </c>
      <c r="AZ46" s="39">
        <f t="shared" si="16"/>
        <v>15.6303</v>
      </c>
      <c r="BA46" s="45">
        <v>31.99</v>
      </c>
      <c r="BB46" s="44">
        <f t="shared" si="17"/>
        <v>0.51140043763676135</v>
      </c>
      <c r="BC46" s="5"/>
      <c r="BD46" s="42">
        <f t="shared" si="7"/>
        <v>0</v>
      </c>
      <c r="BE46" s="39">
        <f t="shared" si="8"/>
        <v>0</v>
      </c>
    </row>
    <row r="47" spans="1:57" x14ac:dyDescent="0.25">
      <c r="A47" s="28">
        <v>46</v>
      </c>
      <c r="B47" s="29"/>
      <c r="C47" s="29"/>
      <c r="D47" s="30" t="s">
        <v>57</v>
      </c>
      <c r="E47" s="30"/>
      <c r="F47" s="30" t="s">
        <v>58</v>
      </c>
      <c r="G47" s="29" t="s">
        <v>59</v>
      </c>
      <c r="H47" s="30" t="s">
        <v>60</v>
      </c>
      <c r="I47" s="30" t="s">
        <v>61</v>
      </c>
      <c r="J47" s="30" t="s">
        <v>71</v>
      </c>
      <c r="K47" s="29" t="s">
        <v>63</v>
      </c>
      <c r="L47" s="29" t="s">
        <v>72</v>
      </c>
      <c r="M47" s="29" t="s">
        <v>175</v>
      </c>
      <c r="N47" s="31" t="s">
        <v>178</v>
      </c>
      <c r="O47" s="32" t="s">
        <v>179</v>
      </c>
      <c r="P47" s="30" t="s">
        <v>68</v>
      </c>
      <c r="Q47" s="33"/>
      <c r="R47" s="34">
        <v>7.15</v>
      </c>
      <c r="S47" s="30" t="s">
        <v>69</v>
      </c>
      <c r="T47" s="35">
        <v>58.5</v>
      </c>
      <c r="U47" s="35">
        <v>38</v>
      </c>
      <c r="V47" s="35">
        <v>31</v>
      </c>
      <c r="W47" s="36">
        <v>17.989999999999998</v>
      </c>
      <c r="X47" s="5">
        <v>4</v>
      </c>
      <c r="Y47" s="37">
        <f t="shared" si="9"/>
        <v>6.8913000000000002E-2</v>
      </c>
      <c r="Z47" s="36">
        <v>56</v>
      </c>
      <c r="AA47" s="38">
        <f t="shared" si="10"/>
        <v>3250.4752368928939</v>
      </c>
      <c r="AB47" s="29">
        <v>4200</v>
      </c>
      <c r="AC47" s="39">
        <f t="shared" si="11"/>
        <v>1.29211875</v>
      </c>
      <c r="AD47" s="29" t="s">
        <v>70</v>
      </c>
      <c r="AE47" s="40">
        <v>0.52500000000000002</v>
      </c>
      <c r="AF47" s="39">
        <f t="shared" si="0"/>
        <v>3.7537500000000001</v>
      </c>
      <c r="AG47" s="39">
        <f t="shared" si="1"/>
        <v>12.195868750000001</v>
      </c>
      <c r="AH47" s="41">
        <v>0.05</v>
      </c>
      <c r="AI47" s="39">
        <f t="shared" si="2"/>
        <v>0.76095000000000002</v>
      </c>
      <c r="AJ47" s="40">
        <v>0.06</v>
      </c>
      <c r="AK47" s="42">
        <f t="shared" si="3"/>
        <v>0.91313999999999995</v>
      </c>
      <c r="AL47" s="39">
        <f t="shared" si="12"/>
        <v>1.7390499999999989</v>
      </c>
      <c r="AM47" s="40">
        <v>0.08</v>
      </c>
      <c r="AN47" s="39">
        <f t="shared" si="4"/>
        <v>1.2175199999999999</v>
      </c>
      <c r="AO47" s="40">
        <v>0</v>
      </c>
      <c r="AP47" s="42">
        <f t="shared" si="13"/>
        <v>0</v>
      </c>
      <c r="AQ47" s="40">
        <v>0</v>
      </c>
      <c r="AR47" s="42">
        <f t="shared" si="14"/>
        <v>0</v>
      </c>
      <c r="AS47" s="43">
        <v>0</v>
      </c>
      <c r="AT47" s="40">
        <v>0</v>
      </c>
      <c r="AU47" s="42">
        <v>0</v>
      </c>
      <c r="AV47" s="42">
        <f t="shared" si="15"/>
        <v>4.6306599999999989</v>
      </c>
      <c r="AW47" s="39">
        <f t="shared" si="5"/>
        <v>16.826528750000001</v>
      </c>
      <c r="AX47" s="44">
        <f t="shared" si="6"/>
        <v>-0.10562643734805191</v>
      </c>
      <c r="AY47" s="50">
        <v>15.218999999999999</v>
      </c>
      <c r="AZ47" s="39">
        <f t="shared" si="16"/>
        <v>15.979950000000001</v>
      </c>
      <c r="BA47" s="45">
        <v>31.99</v>
      </c>
      <c r="BB47" s="44">
        <f t="shared" si="17"/>
        <v>0.50047045951859959</v>
      </c>
      <c r="BC47" s="5"/>
      <c r="BD47" s="42">
        <f t="shared" si="7"/>
        <v>0</v>
      </c>
      <c r="BE47" s="39">
        <f t="shared" si="8"/>
        <v>0</v>
      </c>
    </row>
    <row r="48" spans="1:57" x14ac:dyDescent="0.25">
      <c r="A48" s="28">
        <v>47</v>
      </c>
      <c r="B48" s="29"/>
      <c r="C48" s="29"/>
      <c r="D48" s="30" t="s">
        <v>57</v>
      </c>
      <c r="E48" s="30"/>
      <c r="F48" s="30" t="s">
        <v>58</v>
      </c>
      <c r="G48" s="29" t="s">
        <v>59</v>
      </c>
      <c r="H48" s="30" t="s">
        <v>60</v>
      </c>
      <c r="I48" s="30" t="s">
        <v>61</v>
      </c>
      <c r="J48" s="30" t="s">
        <v>62</v>
      </c>
      <c r="K48" s="29" t="s">
        <v>63</v>
      </c>
      <c r="L48" s="29" t="s">
        <v>75</v>
      </c>
      <c r="M48" s="29" t="s">
        <v>175</v>
      </c>
      <c r="N48" s="31" t="s">
        <v>180</v>
      </c>
      <c r="O48" s="32" t="s">
        <v>181</v>
      </c>
      <c r="P48" s="30" t="s">
        <v>68</v>
      </c>
      <c r="Q48" s="33"/>
      <c r="R48" s="34">
        <v>8.8000000000000007</v>
      </c>
      <c r="S48" s="30" t="s">
        <v>69</v>
      </c>
      <c r="T48" s="35">
        <v>58.5</v>
      </c>
      <c r="U48" s="35">
        <v>38</v>
      </c>
      <c r="V48" s="35">
        <v>33</v>
      </c>
      <c r="W48" s="36">
        <v>21.42</v>
      </c>
      <c r="X48" s="5">
        <v>4</v>
      </c>
      <c r="Y48" s="37">
        <f t="shared" si="9"/>
        <v>7.3358999999999994E-2</v>
      </c>
      <c r="Z48" s="36">
        <v>56</v>
      </c>
      <c r="AA48" s="38">
        <f t="shared" si="10"/>
        <v>3053.4767376872642</v>
      </c>
      <c r="AB48" s="29">
        <v>4200</v>
      </c>
      <c r="AC48" s="39">
        <f t="shared" si="11"/>
        <v>1.37548125</v>
      </c>
      <c r="AD48" s="29" t="s">
        <v>70</v>
      </c>
      <c r="AE48" s="40">
        <v>0.52500000000000002</v>
      </c>
      <c r="AF48" s="39">
        <f t="shared" si="0"/>
        <v>4.620000000000001</v>
      </c>
      <c r="AG48" s="39">
        <f t="shared" si="1"/>
        <v>14.795481250000002</v>
      </c>
      <c r="AH48" s="41">
        <v>0.05</v>
      </c>
      <c r="AI48" s="39">
        <f t="shared" si="2"/>
        <v>0.95670000000000011</v>
      </c>
      <c r="AJ48" s="40">
        <v>0.06</v>
      </c>
      <c r="AK48" s="42">
        <f t="shared" si="3"/>
        <v>1.1480399999999999</v>
      </c>
      <c r="AL48" s="39">
        <f t="shared" si="12"/>
        <v>1.5432999999999986</v>
      </c>
      <c r="AM48" s="40">
        <v>0.08</v>
      </c>
      <c r="AN48" s="39">
        <f t="shared" si="4"/>
        <v>1.5307200000000001</v>
      </c>
      <c r="AO48" s="40">
        <v>0</v>
      </c>
      <c r="AP48" s="42">
        <f t="shared" si="13"/>
        <v>0</v>
      </c>
      <c r="AQ48" s="40">
        <v>0</v>
      </c>
      <c r="AR48" s="42">
        <f t="shared" si="14"/>
        <v>0</v>
      </c>
      <c r="AS48" s="43">
        <v>0</v>
      </c>
      <c r="AT48" s="40">
        <v>0</v>
      </c>
      <c r="AU48" s="42">
        <v>0</v>
      </c>
      <c r="AV48" s="42">
        <f t="shared" si="15"/>
        <v>5.1787599999999987</v>
      </c>
      <c r="AW48" s="39">
        <f t="shared" si="5"/>
        <v>19.974241249999999</v>
      </c>
      <c r="AX48" s="44">
        <f t="shared" si="6"/>
        <v>-4.3913517821678599E-2</v>
      </c>
      <c r="AY48" s="50">
        <v>19.134</v>
      </c>
      <c r="AZ48" s="39">
        <f t="shared" si="16"/>
        <v>20.090700000000002</v>
      </c>
      <c r="BA48" s="45">
        <v>42.99</v>
      </c>
      <c r="BB48" s="44">
        <f t="shared" si="17"/>
        <v>0.53266573621772506</v>
      </c>
      <c r="BC48" s="5"/>
      <c r="BD48" s="42">
        <f t="shared" si="7"/>
        <v>0</v>
      </c>
      <c r="BE48" s="39">
        <f t="shared" si="8"/>
        <v>0</v>
      </c>
    </row>
    <row r="49" spans="1:57" x14ac:dyDescent="0.25">
      <c r="A49" s="28">
        <v>48</v>
      </c>
      <c r="B49" s="29"/>
      <c r="C49" s="29"/>
      <c r="D49" s="30" t="s">
        <v>57</v>
      </c>
      <c r="E49" s="30"/>
      <c r="F49" s="30" t="s">
        <v>58</v>
      </c>
      <c r="G49" s="29" t="s">
        <v>59</v>
      </c>
      <c r="H49" s="30" t="s">
        <v>60</v>
      </c>
      <c r="I49" s="30" t="s">
        <v>61</v>
      </c>
      <c r="J49" s="30" t="s">
        <v>71</v>
      </c>
      <c r="K49" s="29" t="s">
        <v>63</v>
      </c>
      <c r="L49" s="29" t="s">
        <v>79</v>
      </c>
      <c r="M49" s="29" t="s">
        <v>175</v>
      </c>
      <c r="N49" s="31" t="s">
        <v>182</v>
      </c>
      <c r="O49" s="32" t="s">
        <v>183</v>
      </c>
      <c r="P49" s="30" t="s">
        <v>68</v>
      </c>
      <c r="Q49" s="33"/>
      <c r="R49" s="34">
        <v>9.75</v>
      </c>
      <c r="S49" s="30" t="s">
        <v>69</v>
      </c>
      <c r="T49" s="35">
        <v>58.5</v>
      </c>
      <c r="U49" s="35">
        <v>38</v>
      </c>
      <c r="V49" s="35">
        <v>36</v>
      </c>
      <c r="W49" s="36">
        <v>25.21</v>
      </c>
      <c r="X49" s="5">
        <v>4</v>
      </c>
      <c r="Y49" s="37">
        <f t="shared" si="9"/>
        <v>8.0028000000000002E-2</v>
      </c>
      <c r="Z49" s="36">
        <v>56</v>
      </c>
      <c r="AA49" s="38">
        <f t="shared" si="10"/>
        <v>2799.0203428799919</v>
      </c>
      <c r="AB49" s="29">
        <v>4200</v>
      </c>
      <c r="AC49" s="39">
        <f t="shared" si="11"/>
        <v>1.5005250000000001</v>
      </c>
      <c r="AD49" s="29" t="s">
        <v>70</v>
      </c>
      <c r="AE49" s="40">
        <v>0.52500000000000002</v>
      </c>
      <c r="AF49" s="39">
        <f t="shared" si="0"/>
        <v>5.1187500000000004</v>
      </c>
      <c r="AG49" s="39">
        <f t="shared" si="1"/>
        <v>16.369275000000002</v>
      </c>
      <c r="AH49" s="41">
        <v>0.05</v>
      </c>
      <c r="AI49" s="39">
        <f t="shared" si="2"/>
        <v>1.06335</v>
      </c>
      <c r="AJ49" s="40">
        <v>0.06</v>
      </c>
      <c r="AK49" s="42">
        <f t="shared" si="3"/>
        <v>1.2760199999999999</v>
      </c>
      <c r="AL49" s="39">
        <f t="shared" si="12"/>
        <v>1.4366500000000002</v>
      </c>
      <c r="AM49" s="40">
        <v>0.08</v>
      </c>
      <c r="AN49" s="39">
        <f t="shared" si="4"/>
        <v>1.70136</v>
      </c>
      <c r="AO49" s="40">
        <v>0</v>
      </c>
      <c r="AP49" s="42">
        <f t="shared" si="13"/>
        <v>0</v>
      </c>
      <c r="AQ49" s="40">
        <v>0</v>
      </c>
      <c r="AR49" s="42">
        <f t="shared" si="14"/>
        <v>0</v>
      </c>
      <c r="AS49" s="43">
        <v>0</v>
      </c>
      <c r="AT49" s="40">
        <v>0</v>
      </c>
      <c r="AU49" s="42">
        <v>0</v>
      </c>
      <c r="AV49" s="42">
        <f t="shared" si="15"/>
        <v>5.4773800000000001</v>
      </c>
      <c r="AW49" s="39">
        <f t="shared" si="5"/>
        <v>21.846655000000002</v>
      </c>
      <c r="AX49" s="44">
        <f t="shared" si="6"/>
        <v>-2.7256077490948535E-2</v>
      </c>
      <c r="AY49" s="50">
        <v>21.266999999999999</v>
      </c>
      <c r="AZ49" s="39">
        <f t="shared" si="16"/>
        <v>22.330349999999999</v>
      </c>
      <c r="BA49" s="45">
        <v>47.99</v>
      </c>
      <c r="BB49" s="44">
        <f t="shared" si="17"/>
        <v>0.53468743488226722</v>
      </c>
      <c r="BC49" s="5"/>
      <c r="BD49" s="42">
        <f t="shared" si="7"/>
        <v>0</v>
      </c>
      <c r="BE49" s="39">
        <f t="shared" si="8"/>
        <v>0</v>
      </c>
    </row>
    <row r="50" spans="1:57" x14ac:dyDescent="0.25">
      <c r="A50" s="28">
        <v>49</v>
      </c>
      <c r="B50" s="29"/>
      <c r="C50" s="29"/>
      <c r="D50" s="30" t="s">
        <v>57</v>
      </c>
      <c r="E50" s="30"/>
      <c r="F50" s="30" t="s">
        <v>58</v>
      </c>
      <c r="G50" s="29" t="s">
        <v>59</v>
      </c>
      <c r="H50" s="30" t="s">
        <v>60</v>
      </c>
      <c r="I50" s="30" t="s">
        <v>61</v>
      </c>
      <c r="J50" s="30" t="s">
        <v>71</v>
      </c>
      <c r="K50" s="29" t="s">
        <v>63</v>
      </c>
      <c r="L50" s="29" t="s">
        <v>64</v>
      </c>
      <c r="M50" s="29" t="s">
        <v>184</v>
      </c>
      <c r="N50" s="31" t="s">
        <v>185</v>
      </c>
      <c r="O50" s="32" t="s">
        <v>186</v>
      </c>
      <c r="P50" s="30" t="s">
        <v>68</v>
      </c>
      <c r="Q50" s="33"/>
      <c r="R50" s="34">
        <v>6.9</v>
      </c>
      <c r="S50" s="30" t="s">
        <v>69</v>
      </c>
      <c r="T50" s="35">
        <v>58.5</v>
      </c>
      <c r="U50" s="35">
        <v>38</v>
      </c>
      <c r="V50" s="35">
        <v>31</v>
      </c>
      <c r="W50" s="36">
        <v>18.88</v>
      </c>
      <c r="X50" s="5">
        <v>4</v>
      </c>
      <c r="Y50" s="37">
        <f t="shared" si="9"/>
        <v>6.8913000000000002E-2</v>
      </c>
      <c r="Z50" s="36">
        <v>56</v>
      </c>
      <c r="AA50" s="38">
        <f t="shared" si="10"/>
        <v>3250.4752368928939</v>
      </c>
      <c r="AB50" s="29">
        <v>4200</v>
      </c>
      <c r="AC50" s="39">
        <f t="shared" si="11"/>
        <v>1.29211875</v>
      </c>
      <c r="AD50" s="29" t="s">
        <v>70</v>
      </c>
      <c r="AE50" s="40">
        <v>0.52500000000000002</v>
      </c>
      <c r="AF50" s="39">
        <f t="shared" si="0"/>
        <v>3.6225000000000005</v>
      </c>
      <c r="AG50" s="39">
        <f t="shared" si="1"/>
        <v>11.814618750000001</v>
      </c>
      <c r="AH50" s="41">
        <v>0.05</v>
      </c>
      <c r="AI50" s="39">
        <f t="shared" si="2"/>
        <v>0.74429999999999996</v>
      </c>
      <c r="AJ50" s="40">
        <v>0.06</v>
      </c>
      <c r="AK50" s="42">
        <f t="shared" si="3"/>
        <v>0.89315999999999995</v>
      </c>
      <c r="AL50" s="39">
        <f t="shared" si="12"/>
        <v>1.7556999999999992</v>
      </c>
      <c r="AM50" s="40">
        <v>0.08</v>
      </c>
      <c r="AN50" s="39">
        <f t="shared" si="4"/>
        <v>1.1908799999999999</v>
      </c>
      <c r="AO50" s="40">
        <v>0</v>
      </c>
      <c r="AP50" s="42">
        <f t="shared" si="13"/>
        <v>0</v>
      </c>
      <c r="AQ50" s="40">
        <v>0</v>
      </c>
      <c r="AR50" s="42">
        <f t="shared" si="14"/>
        <v>0</v>
      </c>
      <c r="AS50" s="43">
        <v>0</v>
      </c>
      <c r="AT50" s="40">
        <v>0</v>
      </c>
      <c r="AU50" s="42">
        <v>0</v>
      </c>
      <c r="AV50" s="42">
        <f t="shared" si="15"/>
        <v>4.584039999999999</v>
      </c>
      <c r="AW50" s="39">
        <f t="shared" si="5"/>
        <v>16.398658749999999</v>
      </c>
      <c r="AX50" s="44">
        <f t="shared" si="6"/>
        <v>-0.10161619978503292</v>
      </c>
      <c r="AY50" s="50">
        <v>14.885999999999999</v>
      </c>
      <c r="AZ50" s="39">
        <f t="shared" si="16"/>
        <v>15.6303</v>
      </c>
      <c r="BA50" s="45">
        <v>31.99</v>
      </c>
      <c r="BB50" s="44">
        <f t="shared" si="17"/>
        <v>0.51140043763676135</v>
      </c>
      <c r="BC50" s="5"/>
      <c r="BD50" s="42">
        <f t="shared" si="7"/>
        <v>0</v>
      </c>
      <c r="BE50" s="39">
        <f t="shared" si="8"/>
        <v>0</v>
      </c>
    </row>
    <row r="51" spans="1:57" x14ac:dyDescent="0.25">
      <c r="A51" s="28">
        <v>50</v>
      </c>
      <c r="B51" s="29"/>
      <c r="C51" s="29"/>
      <c r="D51" s="30" t="s">
        <v>57</v>
      </c>
      <c r="E51" s="30"/>
      <c r="F51" s="30" t="s">
        <v>58</v>
      </c>
      <c r="G51" s="29" t="s">
        <v>59</v>
      </c>
      <c r="H51" s="30" t="s">
        <v>135</v>
      </c>
      <c r="I51" s="30" t="s">
        <v>61</v>
      </c>
      <c r="J51" s="30" t="s">
        <v>62</v>
      </c>
      <c r="K51" s="29" t="s">
        <v>63</v>
      </c>
      <c r="L51" s="29" t="s">
        <v>72</v>
      </c>
      <c r="M51" s="29" t="s">
        <v>184</v>
      </c>
      <c r="N51" s="31" t="s">
        <v>187</v>
      </c>
      <c r="O51" s="32" t="s">
        <v>188</v>
      </c>
      <c r="P51" s="30" t="s">
        <v>68</v>
      </c>
      <c r="Q51" s="33"/>
      <c r="R51" s="34">
        <v>7.15</v>
      </c>
      <c r="S51" s="30" t="s">
        <v>69</v>
      </c>
      <c r="T51" s="35">
        <v>58.5</v>
      </c>
      <c r="U51" s="35">
        <v>38</v>
      </c>
      <c r="V51" s="35">
        <v>31</v>
      </c>
      <c r="W51" s="36">
        <v>17.989999999999998</v>
      </c>
      <c r="X51" s="5">
        <v>4</v>
      </c>
      <c r="Y51" s="37">
        <f t="shared" si="9"/>
        <v>6.8913000000000002E-2</v>
      </c>
      <c r="Z51" s="36">
        <v>56</v>
      </c>
      <c r="AA51" s="38">
        <f t="shared" si="10"/>
        <v>3250.4752368928939</v>
      </c>
      <c r="AB51" s="29">
        <v>4200</v>
      </c>
      <c r="AC51" s="39">
        <f t="shared" si="11"/>
        <v>1.29211875</v>
      </c>
      <c r="AD51" s="29" t="s">
        <v>70</v>
      </c>
      <c r="AE51" s="40">
        <v>0.52500000000000002</v>
      </c>
      <c r="AF51" s="39">
        <f t="shared" si="0"/>
        <v>3.7537500000000001</v>
      </c>
      <c r="AG51" s="39">
        <f t="shared" si="1"/>
        <v>12.195868750000001</v>
      </c>
      <c r="AH51" s="41">
        <v>0.05</v>
      </c>
      <c r="AI51" s="39">
        <f t="shared" si="2"/>
        <v>0.76095000000000002</v>
      </c>
      <c r="AJ51" s="40">
        <v>0.06</v>
      </c>
      <c r="AK51" s="42">
        <f t="shared" si="3"/>
        <v>0.91313999999999995</v>
      </c>
      <c r="AL51" s="39">
        <f t="shared" si="12"/>
        <v>1.7390499999999989</v>
      </c>
      <c r="AM51" s="40">
        <v>0.08</v>
      </c>
      <c r="AN51" s="39">
        <f t="shared" si="4"/>
        <v>1.2175199999999999</v>
      </c>
      <c r="AO51" s="40">
        <v>0</v>
      </c>
      <c r="AP51" s="42">
        <f t="shared" si="13"/>
        <v>0</v>
      </c>
      <c r="AQ51" s="40">
        <v>0</v>
      </c>
      <c r="AR51" s="42">
        <f t="shared" si="14"/>
        <v>0</v>
      </c>
      <c r="AS51" s="43">
        <v>0</v>
      </c>
      <c r="AT51" s="40">
        <v>0</v>
      </c>
      <c r="AU51" s="42">
        <v>0</v>
      </c>
      <c r="AV51" s="42">
        <f t="shared" si="15"/>
        <v>4.6306599999999989</v>
      </c>
      <c r="AW51" s="39">
        <f t="shared" si="5"/>
        <v>16.826528750000001</v>
      </c>
      <c r="AX51" s="44">
        <f t="shared" si="6"/>
        <v>-0.10562643734805191</v>
      </c>
      <c r="AY51" s="50">
        <v>15.218999999999999</v>
      </c>
      <c r="AZ51" s="39">
        <f t="shared" si="16"/>
        <v>15.979950000000001</v>
      </c>
      <c r="BA51" s="45">
        <v>31.99</v>
      </c>
      <c r="BB51" s="44">
        <f t="shared" si="17"/>
        <v>0.50047045951859959</v>
      </c>
      <c r="BC51" s="5"/>
      <c r="BD51" s="42">
        <f t="shared" si="7"/>
        <v>0</v>
      </c>
      <c r="BE51" s="39">
        <f t="shared" si="8"/>
        <v>0</v>
      </c>
    </row>
    <row r="52" spans="1:57" x14ac:dyDescent="0.25">
      <c r="A52" s="28">
        <v>51</v>
      </c>
      <c r="B52" s="29"/>
      <c r="C52" s="29"/>
      <c r="D52" s="30" t="s">
        <v>57</v>
      </c>
      <c r="E52" s="30"/>
      <c r="F52" s="30" t="s">
        <v>58</v>
      </c>
      <c r="G52" s="29" t="s">
        <v>59</v>
      </c>
      <c r="H52" s="30" t="s">
        <v>60</v>
      </c>
      <c r="I52" s="30" t="s">
        <v>61</v>
      </c>
      <c r="J52" s="30" t="s">
        <v>71</v>
      </c>
      <c r="K52" s="29" t="s">
        <v>63</v>
      </c>
      <c r="L52" s="29" t="s">
        <v>75</v>
      </c>
      <c r="M52" s="29" t="s">
        <v>184</v>
      </c>
      <c r="N52" s="31" t="s">
        <v>189</v>
      </c>
      <c r="O52" s="32" t="s">
        <v>190</v>
      </c>
      <c r="P52" s="30" t="s">
        <v>68</v>
      </c>
      <c r="Q52" s="33"/>
      <c r="R52" s="34">
        <v>8.8000000000000007</v>
      </c>
      <c r="S52" s="30" t="s">
        <v>69</v>
      </c>
      <c r="T52" s="35">
        <v>58.5</v>
      </c>
      <c r="U52" s="35">
        <v>38</v>
      </c>
      <c r="V52" s="35">
        <v>33</v>
      </c>
      <c r="W52" s="36">
        <v>21.42</v>
      </c>
      <c r="X52" s="5">
        <v>4</v>
      </c>
      <c r="Y52" s="37">
        <f t="shared" si="9"/>
        <v>7.3358999999999994E-2</v>
      </c>
      <c r="Z52" s="36">
        <v>56</v>
      </c>
      <c r="AA52" s="38">
        <f t="shared" si="10"/>
        <v>3053.4767376872642</v>
      </c>
      <c r="AB52" s="29">
        <v>4200</v>
      </c>
      <c r="AC52" s="39">
        <f t="shared" si="11"/>
        <v>1.37548125</v>
      </c>
      <c r="AD52" s="29" t="s">
        <v>70</v>
      </c>
      <c r="AE52" s="40">
        <v>0.52500000000000002</v>
      </c>
      <c r="AF52" s="39">
        <f t="shared" si="0"/>
        <v>4.620000000000001</v>
      </c>
      <c r="AG52" s="39">
        <f t="shared" si="1"/>
        <v>14.795481250000002</v>
      </c>
      <c r="AH52" s="41">
        <v>0.05</v>
      </c>
      <c r="AI52" s="39">
        <f t="shared" si="2"/>
        <v>0.95670000000000011</v>
      </c>
      <c r="AJ52" s="40">
        <v>0.06</v>
      </c>
      <c r="AK52" s="42">
        <f t="shared" si="3"/>
        <v>1.1480399999999999</v>
      </c>
      <c r="AL52" s="39">
        <f t="shared" si="12"/>
        <v>1.5432999999999986</v>
      </c>
      <c r="AM52" s="40">
        <v>0.08</v>
      </c>
      <c r="AN52" s="39">
        <f t="shared" si="4"/>
        <v>1.5307200000000001</v>
      </c>
      <c r="AO52" s="40">
        <v>0</v>
      </c>
      <c r="AP52" s="42">
        <f t="shared" si="13"/>
        <v>0</v>
      </c>
      <c r="AQ52" s="40">
        <v>0</v>
      </c>
      <c r="AR52" s="42">
        <f t="shared" si="14"/>
        <v>0</v>
      </c>
      <c r="AS52" s="43">
        <v>0</v>
      </c>
      <c r="AT52" s="40">
        <v>0</v>
      </c>
      <c r="AU52" s="42">
        <v>0</v>
      </c>
      <c r="AV52" s="42">
        <f t="shared" si="15"/>
        <v>5.1787599999999987</v>
      </c>
      <c r="AW52" s="39">
        <f t="shared" si="5"/>
        <v>19.974241249999999</v>
      </c>
      <c r="AX52" s="44">
        <f t="shared" si="6"/>
        <v>-4.3913517821678599E-2</v>
      </c>
      <c r="AY52" s="50">
        <v>19.134</v>
      </c>
      <c r="AZ52" s="39">
        <f t="shared" si="16"/>
        <v>20.090700000000002</v>
      </c>
      <c r="BA52" s="45">
        <v>42.99</v>
      </c>
      <c r="BB52" s="44">
        <f t="shared" si="17"/>
        <v>0.53266573621772506</v>
      </c>
      <c r="BC52" s="5"/>
      <c r="BD52" s="42">
        <f t="shared" si="7"/>
        <v>0</v>
      </c>
      <c r="BE52" s="39">
        <f t="shared" si="8"/>
        <v>0</v>
      </c>
    </row>
    <row r="53" spans="1:57" x14ac:dyDescent="0.25">
      <c r="A53" s="28">
        <v>52</v>
      </c>
      <c r="B53" s="29"/>
      <c r="C53" s="29"/>
      <c r="D53" s="30" t="s">
        <v>57</v>
      </c>
      <c r="E53" s="30"/>
      <c r="F53" s="30" t="s">
        <v>58</v>
      </c>
      <c r="G53" s="29" t="s">
        <v>59</v>
      </c>
      <c r="H53" s="30" t="s">
        <v>60</v>
      </c>
      <c r="I53" s="30" t="s">
        <v>61</v>
      </c>
      <c r="J53" s="30" t="s">
        <v>71</v>
      </c>
      <c r="K53" s="29" t="s">
        <v>63</v>
      </c>
      <c r="L53" s="29" t="s">
        <v>79</v>
      </c>
      <c r="M53" s="29" t="s">
        <v>184</v>
      </c>
      <c r="N53" s="31" t="s">
        <v>191</v>
      </c>
      <c r="O53" s="32" t="s">
        <v>192</v>
      </c>
      <c r="P53" s="30" t="s">
        <v>68</v>
      </c>
      <c r="Q53" s="33"/>
      <c r="R53" s="34">
        <v>9.75</v>
      </c>
      <c r="S53" s="30" t="s">
        <v>69</v>
      </c>
      <c r="T53" s="35">
        <v>58.5</v>
      </c>
      <c r="U53" s="35">
        <v>38</v>
      </c>
      <c r="V53" s="35">
        <v>36</v>
      </c>
      <c r="W53" s="36">
        <v>25.21</v>
      </c>
      <c r="X53" s="5">
        <v>4</v>
      </c>
      <c r="Y53" s="37">
        <f t="shared" si="9"/>
        <v>8.0028000000000002E-2</v>
      </c>
      <c r="Z53" s="36">
        <v>56</v>
      </c>
      <c r="AA53" s="38">
        <f t="shared" si="10"/>
        <v>2799.0203428799919</v>
      </c>
      <c r="AB53" s="29">
        <v>4200</v>
      </c>
      <c r="AC53" s="39">
        <f t="shared" si="11"/>
        <v>1.5005250000000001</v>
      </c>
      <c r="AD53" s="29" t="s">
        <v>70</v>
      </c>
      <c r="AE53" s="40">
        <v>0.52500000000000002</v>
      </c>
      <c r="AF53" s="39">
        <f t="shared" si="0"/>
        <v>5.1187500000000004</v>
      </c>
      <c r="AG53" s="39">
        <f t="shared" si="1"/>
        <v>16.369275000000002</v>
      </c>
      <c r="AH53" s="41">
        <v>0.05</v>
      </c>
      <c r="AI53" s="39">
        <f t="shared" si="2"/>
        <v>1.06335</v>
      </c>
      <c r="AJ53" s="40">
        <v>0.06</v>
      </c>
      <c r="AK53" s="42">
        <f t="shared" si="3"/>
        <v>1.2760199999999999</v>
      </c>
      <c r="AL53" s="39">
        <f t="shared" si="12"/>
        <v>1.4366500000000002</v>
      </c>
      <c r="AM53" s="40">
        <v>0.08</v>
      </c>
      <c r="AN53" s="39">
        <f t="shared" si="4"/>
        <v>1.70136</v>
      </c>
      <c r="AO53" s="40">
        <v>0</v>
      </c>
      <c r="AP53" s="42">
        <f t="shared" si="13"/>
        <v>0</v>
      </c>
      <c r="AQ53" s="40">
        <v>0</v>
      </c>
      <c r="AR53" s="42">
        <f t="shared" si="14"/>
        <v>0</v>
      </c>
      <c r="AS53" s="43">
        <v>0</v>
      </c>
      <c r="AT53" s="40">
        <v>0</v>
      </c>
      <c r="AU53" s="42">
        <v>0</v>
      </c>
      <c r="AV53" s="42">
        <f t="shared" si="15"/>
        <v>5.4773800000000001</v>
      </c>
      <c r="AW53" s="39">
        <f t="shared" si="5"/>
        <v>21.846655000000002</v>
      </c>
      <c r="AX53" s="44">
        <f t="shared" si="6"/>
        <v>-2.7256077490948535E-2</v>
      </c>
      <c r="AY53" s="50">
        <v>21.266999999999999</v>
      </c>
      <c r="AZ53" s="39">
        <f t="shared" si="16"/>
        <v>22.330349999999999</v>
      </c>
      <c r="BA53" s="45">
        <v>47.99</v>
      </c>
      <c r="BB53" s="44">
        <f t="shared" si="17"/>
        <v>0.53468743488226722</v>
      </c>
      <c r="BC53" s="5"/>
      <c r="BD53" s="42">
        <f t="shared" si="7"/>
        <v>0</v>
      </c>
      <c r="BE53" s="39">
        <f t="shared" si="8"/>
        <v>0</v>
      </c>
    </row>
  </sheetData>
  <sheetProtection insertRows="0" deleteRows="0" sort="0"/>
  <protectedRanges>
    <protectedRange sqref="BA6 AC2:AC33 BA11 BC6:BC34 T6:V33 AF2:AK33 BA18 BA23 BA26:BA34 L54:AZ254 T34:W53 Y2:AA53 AC34:AK53 AY35:AY53 BB2:BB53 A2:J254 L2:M53 P2:S53 AM2:AX53" name="Range1"/>
    <protectedRange sqref="T2:V5 W2:W33" name="Range1_2"/>
    <protectedRange sqref="AB2:AB53" name="Range1_3"/>
    <protectedRange sqref="AD2:AE33" name="Range1_4"/>
    <protectedRange sqref="BA2:BA5 BA7:BA10 BA12:BA17 BA19:BA22 BA24:BA25" name="Range1_5"/>
    <protectedRange sqref="BC2:BC5" name="Range1_6"/>
    <protectedRange sqref="AL2:AL53" name="Range1_1"/>
    <protectedRange sqref="AZ2:AZ53" name="Range1_7"/>
    <protectedRange sqref="K2:K279" name="Range1_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[19]ValueSelect!#REF!</xm:f>
          </x14:formula1>
          <xm:sqref>F2:F53</xm:sqref>
        </x14:dataValidation>
        <x14:dataValidation type="list" allowBlank="1" showInputMessage="1" showErrorMessage="1">
          <x14:formula1>
            <xm:f>[19]ValueSelect!#REF!</xm:f>
          </x14:formula1>
          <xm:sqref>E2:E33</xm:sqref>
        </x14:dataValidation>
        <x14:dataValidation type="list" allowBlank="1" showInputMessage="1" showErrorMessage="1">
          <x14:formula1>
            <xm:f>[19]Data!#REF!</xm:f>
          </x14:formula1>
          <xm:sqref>S2:S53</xm:sqref>
        </x14:dataValidation>
        <x14:dataValidation type="list" allowBlank="1" showInputMessage="1" showErrorMessage="1">
          <x14:formula1>
            <xm:f>[19]Data!#REF!</xm:f>
          </x14:formula1>
          <xm:sqref>P2:P53</xm:sqref>
        </x14:dataValidation>
        <x14:dataValidation type="list" allowBlank="1" showInputMessage="1" showErrorMessage="1">
          <x14:formula1>
            <xm:f>[19]ValueSelect!#REF!</xm:f>
          </x14:formula1>
          <xm:sqref>D2:D53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2025-09-29T08:26:16Z</dcterms:created>
  <dcterms:modified xsi:type="dcterms:W3CDTF">2025-09-29T08:31:41Z</dcterms:modified>
</cp:coreProperties>
</file>