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" i="1" l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2" i="1" l="1"/>
  <c r="AI3" i="1"/>
  <c r="AW2" i="1"/>
  <c r="AS2" i="1" l="1"/>
  <c r="AO2" i="1"/>
  <c r="AM2" i="1"/>
  <c r="AK2" i="1"/>
  <c r="AW3" i="1"/>
  <c r="AK3" i="1" l="1"/>
  <c r="AO3" i="1"/>
  <c r="AM3" i="1"/>
  <c r="AS3" i="1"/>
  <c r="AT2" i="1"/>
  <c r="AU2" i="1" s="1"/>
  <c r="AV2" i="1" s="1"/>
  <c r="AT3" i="1" l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<sst xmlns="http://schemas.openxmlformats.org/spreadsheetml/2006/main" count="77" uniqueCount="73">
  <si>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</si>
  <si>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</si>
  <si>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</si>
  <si>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</si>
  <si>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</si>
  <si>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</si>
  <si>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</si>
  <si>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</si>
  <si>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</si>
  <si>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</si>
  <si>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</si>
  <si>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</si>
  <si>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</si>
  <si>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</si>
  <si>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</si>
  <si>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</si>
  <si>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</si>
  <si>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</si>
  <si>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</si>
  <si>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</si>
  <si>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</si>
  <si>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</si>
  <si>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</si>
  <si>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</si>
  <si>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</si>
  <si>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</si>
  <si>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</si>
  <si>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</si>
  <si>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</si>
  <si>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</si>
  <si>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</si>
  <si>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</si>
  <si>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</si>
  <si>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</si>
  <si>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</si>
  <si>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</si>
  <si>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</si>
  <si>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</si>
  <si>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</si>
  <si>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</si>
  <si>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</si>
  <si>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</si>
  <si>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</si>
  <si>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</si>
  <si>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</si>
  <si>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</si>
  <si>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</si>
  <si>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</si>
  <si>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</si>
  <si>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</si>
  <si>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</si>
  <si>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</si>
  <si>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</si>
  <si>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</si>
  <si>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</si>
  <si>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Loretta</t>
    <phoneticPr fontId="5" type="noConversion"/>
  </si>
  <si>
    <t>100% Polyester Microfiber Printed 7 Piece Comforter with Sheet Set</t>
    <phoneticPr fontId="5" type="noConversion"/>
  </si>
  <si>
    <t>7pcs Comforter Set</t>
    <phoneticPr fontId="5" type="noConversion"/>
  </si>
  <si>
    <t>Comforter / Sham: Face: 100% polyester brushed microfiber, 75gsm, printed; Back: 100% polyester brushed solid 75gsm microfiber; Filling: 100% polyester 170gsm; Flat sheet / Fitted sheet: 100% polyester brushed microfiber, 75gsm, printed; Dec. Pillow: polyester cover and polyester filling</t>
    <phoneticPr fontId="5" type="noConversion"/>
  </si>
  <si>
    <t xml:space="preserve">100% polyester,poly fill  </t>
    <phoneticPr fontId="5" type="noConversion"/>
  </si>
  <si>
    <t>Coral</t>
  </si>
  <si>
    <t>RH10-0458</t>
  </si>
  <si>
    <t>Compressed/Knocked Down</t>
  </si>
  <si>
    <t>9404.40.9022</t>
    <phoneticPr fontId="5" type="noConversion"/>
  </si>
  <si>
    <t>Loretta</t>
    <phoneticPr fontId="5" type="noConversion"/>
  </si>
  <si>
    <t>100% Polyester Microfiber Printed 7 Piece Comforter with Sheet Set</t>
    <phoneticPr fontId="5" type="noConversion"/>
  </si>
  <si>
    <t>7pcs Comforter Set</t>
    <phoneticPr fontId="5" type="noConversion"/>
  </si>
  <si>
    <t>Comforter / Sham: Face: 100% polyester brushed microfiber, 75gsm, printed; Back: 100% polyester brushed solid 75gsm microfiber; Filling: 100% polyester 170gsm; Flat sheet / Fitted sheet: 100% polyester brushed microfiber, 75gsm, printed; Dec. Pillow: polyester cover and polyester filling</t>
    <phoneticPr fontId="5" type="noConversion"/>
  </si>
  <si>
    <t xml:space="preserve">100% polyester,poly fill  </t>
    <phoneticPr fontId="5" type="noConversion"/>
  </si>
  <si>
    <t>RH10-0459</t>
  </si>
  <si>
    <t>9404.40.9022</t>
    <phoneticPr fontId="5" type="noConversion"/>
  </si>
  <si>
    <r>
      <t>Twin</t>
    </r>
    <r>
      <rPr>
        <sz val="11"/>
        <rFont val="Calibri"/>
        <family val="2"/>
      </rPr>
      <t>:</t>
    </r>
    <r>
      <rPr>
        <sz val="11"/>
        <rFont val="Calibri"/>
        <family val="2"/>
      </rPr>
      <t>68</t>
    </r>
    <r>
      <rPr>
        <sz val="11"/>
        <rFont val="Calibri"/>
        <family val="2"/>
      </rPr>
      <t>X</t>
    </r>
    <r>
      <rPr>
        <sz val="11"/>
        <rFont val="Calibri"/>
        <family val="2"/>
      </rPr>
      <t>86</t>
    </r>
    <r>
      <rPr>
        <sz val="11"/>
        <rFont val="Calibri"/>
        <family val="2"/>
      </rPr>
      <t>"</t>
    </r>
    <r>
      <rPr>
        <sz val="11"/>
        <rFont val="Calibri"/>
        <family val="2"/>
      </rPr>
      <t>/20</t>
    </r>
    <r>
      <rPr>
        <sz val="11"/>
        <rFont val="Calibri"/>
        <family val="2"/>
      </rPr>
      <t>X</t>
    </r>
    <r>
      <rPr>
        <sz val="11"/>
        <rFont val="Calibri"/>
        <family val="2"/>
      </rPr>
      <t>26</t>
    </r>
    <r>
      <rPr>
        <sz val="11"/>
        <rFont val="Calibri"/>
        <family val="2"/>
      </rPr>
      <t>+</t>
    </r>
    <r>
      <rPr>
        <sz val="11"/>
        <rFont val="Calibri"/>
        <family val="2"/>
      </rPr>
      <t>2</t>
    </r>
    <r>
      <rPr>
        <sz val="11"/>
        <rFont val="Calibri"/>
        <family val="2"/>
      </rPr>
      <t>"</t>
    </r>
    <r>
      <rPr>
        <sz val="11"/>
        <rFont val="Calibri"/>
        <family val="2"/>
      </rPr>
      <t>/39</t>
    </r>
    <r>
      <rPr>
        <sz val="11"/>
        <rFont val="Calibri"/>
        <family val="2"/>
      </rPr>
      <t>X</t>
    </r>
    <r>
      <rPr>
        <sz val="11"/>
        <rFont val="Calibri"/>
        <family val="2"/>
      </rPr>
      <t>75</t>
    </r>
    <r>
      <rPr>
        <sz val="11"/>
        <rFont val="Calibri"/>
        <family val="2"/>
      </rPr>
      <t>+</t>
    </r>
    <r>
      <rPr>
        <sz val="11"/>
        <rFont val="Calibri"/>
        <family val="2"/>
      </rPr>
      <t>14</t>
    </r>
    <r>
      <rPr>
        <sz val="11"/>
        <rFont val="Calibri"/>
        <family val="2"/>
      </rPr>
      <t>"</t>
    </r>
    <r>
      <rPr>
        <sz val="11"/>
        <rFont val="Calibri"/>
        <family val="2"/>
      </rPr>
      <t>/12</t>
    </r>
    <r>
      <rPr>
        <sz val="11"/>
        <rFont val="Calibri"/>
        <family val="2"/>
      </rPr>
      <t>X</t>
    </r>
    <r>
      <rPr>
        <sz val="11"/>
        <rFont val="Calibri"/>
        <family val="2"/>
      </rPr>
      <t>16</t>
    </r>
    <r>
      <rPr>
        <sz val="11"/>
        <rFont val="Calibri"/>
        <family val="2"/>
      </rPr>
      <t>"</t>
    </r>
    <r>
      <rPr>
        <sz val="11"/>
        <rFont val="Calibri"/>
        <family val="2"/>
      </rPr>
      <t>/66</t>
    </r>
    <r>
      <rPr>
        <sz val="11"/>
        <rFont val="Calibri"/>
        <family val="2"/>
      </rPr>
      <t>X</t>
    </r>
    <r>
      <rPr>
        <sz val="11"/>
        <rFont val="Calibri"/>
        <family val="2"/>
      </rPr>
      <t>96</t>
    </r>
    <r>
      <rPr>
        <sz val="11"/>
        <rFont val="Calibri"/>
        <family val="2"/>
      </rPr>
      <t>"</t>
    </r>
    <r>
      <rPr>
        <sz val="11"/>
        <rFont val="Calibri"/>
        <family val="2"/>
      </rPr>
      <t>/39</t>
    </r>
    <r>
      <rPr>
        <sz val="11"/>
        <rFont val="Calibri"/>
        <family val="2"/>
      </rPr>
      <t>X</t>
    </r>
    <r>
      <rPr>
        <sz val="11"/>
        <rFont val="Calibri"/>
        <family val="2"/>
      </rPr>
      <t>75</t>
    </r>
    <r>
      <rPr>
        <sz val="11"/>
        <rFont val="Calibri"/>
        <family val="2"/>
      </rPr>
      <t>+</t>
    </r>
    <r>
      <rPr>
        <sz val="11"/>
        <rFont val="Calibri"/>
        <family val="2"/>
      </rPr>
      <t>12</t>
    </r>
    <r>
      <rPr>
        <sz val="11"/>
        <rFont val="Calibri"/>
        <family val="2"/>
      </rPr>
      <t>"</t>
    </r>
    <r>
      <rPr>
        <sz val="11"/>
        <rFont val="Calibri"/>
        <family val="2"/>
      </rPr>
      <t>/20</t>
    </r>
    <r>
      <rPr>
        <sz val="11"/>
        <rFont val="Calibri"/>
        <family val="2"/>
      </rPr>
      <t>x</t>
    </r>
    <r>
      <rPr>
        <sz val="11"/>
        <rFont val="Calibri"/>
        <family val="2"/>
      </rPr>
      <t>30</t>
    </r>
    <r>
      <rPr>
        <sz val="11"/>
        <rFont val="Calibri"/>
        <family val="2"/>
      </rPr>
      <t>"</t>
    </r>
    <phoneticPr fontId="2" type="noConversion"/>
  </si>
  <si>
    <r>
      <t>Twin XL</t>
    </r>
    <r>
      <rPr>
        <sz val="11"/>
        <rFont val="Calibri"/>
        <family val="2"/>
      </rPr>
      <t>:</t>
    </r>
    <r>
      <rPr>
        <sz val="11"/>
        <rFont val="Calibri"/>
        <family val="2"/>
      </rPr>
      <t>68</t>
    </r>
    <r>
      <rPr>
        <sz val="11"/>
        <rFont val="Calibri"/>
        <family val="2"/>
      </rPr>
      <t>x</t>
    </r>
    <r>
      <rPr>
        <sz val="11"/>
        <rFont val="Calibri"/>
        <family val="2"/>
      </rPr>
      <t>90</t>
    </r>
    <r>
      <rPr>
        <sz val="11"/>
        <rFont val="Calibri"/>
        <family val="2"/>
      </rPr>
      <t>"</t>
    </r>
    <r>
      <rPr>
        <sz val="11"/>
        <rFont val="Calibri"/>
        <family val="2"/>
      </rPr>
      <t>/20</t>
    </r>
    <r>
      <rPr>
        <sz val="11"/>
        <rFont val="Calibri"/>
        <family val="2"/>
      </rPr>
      <t>x</t>
    </r>
    <r>
      <rPr>
        <sz val="11"/>
        <rFont val="Calibri"/>
        <family val="2"/>
      </rPr>
      <t>26</t>
    </r>
    <r>
      <rPr>
        <sz val="11"/>
        <rFont val="Calibri"/>
        <family val="2"/>
      </rPr>
      <t>+</t>
    </r>
    <r>
      <rPr>
        <sz val="11"/>
        <rFont val="Calibri"/>
        <family val="2"/>
      </rPr>
      <t>2</t>
    </r>
    <r>
      <rPr>
        <sz val="11"/>
        <rFont val="Calibri"/>
        <family val="2"/>
      </rPr>
      <t>"</t>
    </r>
    <r>
      <rPr>
        <sz val="11"/>
        <rFont val="Calibri"/>
        <family val="2"/>
      </rPr>
      <t>/39</t>
    </r>
    <r>
      <rPr>
        <sz val="11"/>
        <rFont val="Calibri"/>
        <family val="2"/>
      </rPr>
      <t>x</t>
    </r>
    <r>
      <rPr>
        <sz val="11"/>
        <rFont val="Calibri"/>
        <family val="2"/>
      </rPr>
      <t>80</t>
    </r>
    <r>
      <rPr>
        <sz val="11"/>
        <rFont val="Calibri"/>
        <family val="2"/>
      </rPr>
      <t>+</t>
    </r>
    <r>
      <rPr>
        <sz val="11"/>
        <rFont val="Calibri"/>
        <family val="2"/>
      </rPr>
      <t>14</t>
    </r>
    <r>
      <rPr>
        <sz val="11"/>
        <rFont val="Calibri"/>
        <family val="2"/>
      </rPr>
      <t>"</t>
    </r>
    <r>
      <rPr>
        <sz val="11"/>
        <rFont val="Calibri"/>
        <family val="2"/>
      </rPr>
      <t>/12</t>
    </r>
    <r>
      <rPr>
        <sz val="11"/>
        <rFont val="Calibri"/>
        <family val="2"/>
      </rPr>
      <t>x</t>
    </r>
    <r>
      <rPr>
        <sz val="11"/>
        <rFont val="Calibri"/>
        <family val="2"/>
      </rPr>
      <t>16</t>
    </r>
    <r>
      <rPr>
        <sz val="11"/>
        <rFont val="Calibri"/>
        <family val="2"/>
      </rPr>
      <t>"</t>
    </r>
    <r>
      <rPr>
        <sz val="11"/>
        <rFont val="Calibri"/>
        <family val="2"/>
      </rPr>
      <t>/66</t>
    </r>
    <r>
      <rPr>
        <sz val="11"/>
        <rFont val="Calibri"/>
        <family val="2"/>
      </rPr>
      <t>x</t>
    </r>
    <r>
      <rPr>
        <sz val="11"/>
        <rFont val="Calibri"/>
        <family val="2"/>
      </rPr>
      <t>102</t>
    </r>
    <r>
      <rPr>
        <sz val="11"/>
        <rFont val="Calibri"/>
        <family val="2"/>
      </rPr>
      <t>"</t>
    </r>
    <r>
      <rPr>
        <sz val="11"/>
        <rFont val="Calibri"/>
        <family val="2"/>
      </rPr>
      <t>/39</t>
    </r>
    <r>
      <rPr>
        <sz val="11"/>
        <rFont val="Calibri"/>
        <family val="2"/>
      </rPr>
      <t>x</t>
    </r>
    <r>
      <rPr>
        <sz val="11"/>
        <rFont val="Calibri"/>
        <family val="2"/>
      </rPr>
      <t>80</t>
    </r>
    <r>
      <rPr>
        <sz val="11"/>
        <rFont val="Calibri"/>
        <family val="2"/>
      </rPr>
      <t>+</t>
    </r>
    <r>
      <rPr>
        <sz val="11"/>
        <rFont val="Calibri"/>
        <family val="2"/>
      </rPr>
      <t>12</t>
    </r>
    <r>
      <rPr>
        <sz val="11"/>
        <rFont val="Calibri"/>
        <family val="2"/>
      </rPr>
      <t>"</t>
    </r>
    <r>
      <rPr>
        <sz val="11"/>
        <rFont val="Calibri"/>
        <family val="2"/>
      </rPr>
      <t>/20</t>
    </r>
    <r>
      <rPr>
        <sz val="11"/>
        <rFont val="Calibri"/>
        <family val="2"/>
      </rPr>
      <t>x</t>
    </r>
    <r>
      <rPr>
        <sz val="11"/>
        <rFont val="Calibri"/>
        <family val="2"/>
      </rPr>
      <t>30</t>
    </r>
    <r>
      <rPr>
        <sz val="11"/>
        <rFont val="Calibri"/>
        <family val="2"/>
      </rPr>
      <t>"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</si>
</sst>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5" borderId="2" xfId="0" applyFont="1" applyFill="1" applyBorder="1"/>
    <xf numFmtId="176" fontId="0" fillId="5" borderId="2" xfId="0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0" fillId="0" borderId="2" xfId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383240</xdr:colOff>
      <xdr:row>1</xdr:row>
      <xdr:rowOff>20171</xdr:rowOff>
    </xdr:from>
    <xdr:to>
      <xdr:col>1</xdr:col>
      <xdr:colOff>1497046</xdr:colOff>
      <xdr:row>2</xdr:row>
      <xdr:rowOff>515472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DC31A5E8-17BF-DC77-4F15-673BF062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799" y="434789"/>
          <a:ext cx="1113806" cy="11004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Loretta%20BIAB%20Commitment%209.1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zoomScale="85" zoomScaleNormal="85" workbookViewId="0">
      <selection activeCell="J10" sqref="J10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48.6" customHeight="1" x14ac:dyDescent="0.25">
      <c r="A2" s="37">
        <v>1</v>
      </c>
      <c r="B2" s="56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58" t="s">
        <v>71</v>
      </c>
      <c r="M2" s="39" t="s">
        <v>60</v>
      </c>
      <c r="N2" s="41" t="s">
        <v>61</v>
      </c>
      <c r="O2" s="42"/>
      <c r="P2" s="39"/>
      <c r="Q2" s="39">
        <v>98.1</v>
      </c>
      <c r="R2" s="43">
        <v>8</v>
      </c>
      <c r="S2" s="44">
        <f>IF(ISERROR(Q2/R2),"",Q2/R2)</f>
        <v>12.262499999999999</v>
      </c>
      <c r="T2" s="44"/>
      <c r="U2" s="45"/>
      <c r="V2" s="39" t="s">
        <v>62</v>
      </c>
      <c r="W2" s="46">
        <v>50</v>
      </c>
      <c r="X2" s="46">
        <v>42</v>
      </c>
      <c r="Y2" s="46">
        <v>32</v>
      </c>
      <c r="Z2" s="43">
        <v>10.7</v>
      </c>
      <c r="AA2" s="47">
        <v>3</v>
      </c>
      <c r="AB2" s="48">
        <f>IF(W2="","",W2*X2*Y2/1000000)</f>
        <v>6.7199999999999996E-2</v>
      </c>
      <c r="AC2" s="49">
        <f>IF(AA2="","",65/AB2*AA2)</f>
        <v>2901.7857142857147</v>
      </c>
      <c r="AD2" s="50">
        <v>4000</v>
      </c>
      <c r="AE2" s="51">
        <f>IF(ISERROR(AD2/AC2),"",AD2/AC2)</f>
        <v>1.3784615384615382</v>
      </c>
      <c r="AF2" s="39" t="s">
        <v>63</v>
      </c>
      <c r="AG2" s="52">
        <v>0.42799999999999999</v>
      </c>
      <c r="AH2" s="51">
        <f>IF(ISERROR(S2*AG2),"",S2*AG2)</f>
        <v>5.2483499999999994</v>
      </c>
      <c r="AI2" s="51">
        <f>IF(ISERROR(T2+AE2+AH2),"",T2+AE2+AH2)</f>
        <v>6.6268115384615376</v>
      </c>
      <c r="AJ2" s="52">
        <v>0</v>
      </c>
      <c r="AK2" s="51">
        <f t="shared" ref="AK2:AK3" si="0">IF(ISERROR(AW2*AJ2),"",AW2*AJ2)</f>
        <v>0</v>
      </c>
      <c r="AL2" s="52">
        <v>0</v>
      </c>
      <c r="AM2" s="51">
        <f t="shared" ref="AM2:AM3" si="1">IF(ISERROR(AW2*AL2),"",AW2*AL2)</f>
        <v>0</v>
      </c>
      <c r="AN2" s="52">
        <v>0</v>
      </c>
      <c r="AO2" s="51">
        <f t="shared" ref="AO2:AO3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3" si="3">IF(ISERROR(AK2+AM2+AO2+AP2+AS2),"",AK2+AM2+AO2+AP2+AS2)</f>
        <v>0</v>
      </c>
      <c r="AU2" s="53">
        <f>AI2+AT2</f>
        <v>6.6268115384615376</v>
      </c>
      <c r="AV2" s="54">
        <f>IF(ISERROR((AW2-AU2)/AW2),"",(AW2-AU2)/AW2)</f>
        <v>0</v>
      </c>
      <c r="AW2" s="53">
        <f>AI2</f>
        <v>6.6268115384615376</v>
      </c>
      <c r="AX2" s="51">
        <f t="shared" ref="AX2:AX3" si="4">IF(ISERROR(AY2*(1-AZ2)),"",AY2*(1-AZ2))</f>
        <v>46.99</v>
      </c>
      <c r="AY2" s="55">
        <v>46.99</v>
      </c>
      <c r="AZ2" s="52"/>
      <c r="BA2" s="47">
        <v>207</v>
      </c>
    </row>
    <row r="3" spans="1:53" ht="43.9" customHeight="1" x14ac:dyDescent="0.25">
      <c r="A3" s="37">
        <v>2</v>
      </c>
      <c r="B3" s="57"/>
      <c r="C3" s="38"/>
      <c r="D3" s="39" t="s">
        <v>53</v>
      </c>
      <c r="E3" s="39"/>
      <c r="F3" s="39" t="s">
        <v>54</v>
      </c>
      <c r="G3" s="40" t="s">
        <v>64</v>
      </c>
      <c r="H3" s="39" t="s">
        <v>65</v>
      </c>
      <c r="I3" s="39" t="s">
        <v>66</v>
      </c>
      <c r="J3" s="39" t="s">
        <v>67</v>
      </c>
      <c r="K3" s="39" t="s">
        <v>68</v>
      </c>
      <c r="L3" s="58" t="s">
        <v>72</v>
      </c>
      <c r="M3" s="39" t="s">
        <v>60</v>
      </c>
      <c r="N3" s="41" t="s">
        <v>69</v>
      </c>
      <c r="O3" s="42"/>
      <c r="P3" s="39"/>
      <c r="Q3" s="39">
        <v>98.8</v>
      </c>
      <c r="R3" s="43">
        <v>8</v>
      </c>
      <c r="S3" s="44">
        <f t="shared" ref="S3" si="5">IF(ISERROR(Q3/R3),"",Q3/R3)</f>
        <v>12.35</v>
      </c>
      <c r="T3" s="44"/>
      <c r="U3" s="45"/>
      <c r="V3" s="39" t="s">
        <v>62</v>
      </c>
      <c r="W3" s="46">
        <v>50</v>
      </c>
      <c r="X3" s="46">
        <v>42</v>
      </c>
      <c r="Y3" s="46">
        <v>32</v>
      </c>
      <c r="Z3" s="43">
        <v>10.8</v>
      </c>
      <c r="AA3" s="47">
        <v>3</v>
      </c>
      <c r="AB3" s="48">
        <f t="shared" ref="AB3" si="6">IF(W3="","",W3*X3*Y3/1000000)</f>
        <v>6.7199999999999996E-2</v>
      </c>
      <c r="AC3" s="49">
        <f t="shared" ref="AC3" si="7">IF(AA3="","",65/AB3*AA3)</f>
        <v>2901.7857142857147</v>
      </c>
      <c r="AD3" s="50">
        <v>4000</v>
      </c>
      <c r="AE3" s="51">
        <f t="shared" ref="AE3" si="8">IF(ISERROR(AD3/AC3),"",AD3/AC3)</f>
        <v>1.3784615384615382</v>
      </c>
      <c r="AF3" s="39" t="s">
        <v>70</v>
      </c>
      <c r="AG3" s="52">
        <v>0.42799999999999999</v>
      </c>
      <c r="AH3" s="51">
        <f t="shared" ref="AH3" si="9">IF(ISERROR(S3*AG3),"",S3*AG3)</f>
        <v>5.2858000000000001</v>
      </c>
      <c r="AI3" s="51">
        <f>IF(ISERROR(T3+AE3+AH3),"",T3+AE3+AH3)</f>
        <v>6.6642615384615382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" si="10">IF(ISERROR(AW3*AR3),"",AW3*AR3)</f>
        <v>0</v>
      </c>
      <c r="AT3" s="51">
        <f t="shared" si="3"/>
        <v>0</v>
      </c>
      <c r="AU3" s="53">
        <f t="shared" ref="AU3" si="11">IF(ISERROR(AI3+AT3),"",AI3+AT3)</f>
        <v>6.6642615384615382</v>
      </c>
      <c r="AV3" s="54">
        <f t="shared" ref="AV3" si="12">IF(ISERROR((AW3-AU3)/AW3),"",(AW3-AU3)/AW3)</f>
        <v>0</v>
      </c>
      <c r="AW3" s="53">
        <f t="shared" ref="AW3" si="13">AI3</f>
        <v>6.6642615384615382</v>
      </c>
      <c r="AX3" s="51">
        <f t="shared" si="4"/>
        <v>47.99</v>
      </c>
      <c r="AY3" s="55">
        <v>47.99</v>
      </c>
      <c r="AZ3" s="52"/>
      <c r="BA3" s="47">
        <v>153</v>
      </c>
    </row>
  </sheetData>
  <sheetProtection insertRows="0" deleteRows="0" sort="0"/>
  <protectedRanges>
    <protectedRange sqref="A4:J249 L4:BA249 Z2:BA3 O2:P3 A2:G3 L2:M3 R2:V3" name="Range1"/>
    <protectedRange sqref="K4:K247" name="Range1_1"/>
    <protectedRange sqref="H2:J3" name="Range1_4"/>
    <protectedRange sqref="K2:K3" name="Range1_1_2"/>
    <protectedRange sqref="Q2:Q3" name="Range1_7"/>
  </protectedRanges>
  <mergeCells count="1">
    <mergeCell ref="B2:B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P2:P3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2025-09-19T05:58:21Z</dcterms:created>
  <dcterms:modified xsi:type="dcterms:W3CDTF">2025-09-19T06:13:47Z</dcterms:modified>
</cp:coreProperties>
</file>