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4FAB27E4-5037-484C-8A70-D039C7E14B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  <sheet name="ValueSelect" sheetId="4" r:id="rId2"/>
    <sheet name="Data" sheetId="3" r:id="rId3"/>
    <sheet name="cost- Cassie" sheetId="6" r:id="rId4"/>
    <sheet name="QTY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2" hidden="1">Data!$B$1:$U$1</definedName>
    <definedName name="_xlnm._FilterDatabase" localSheetId="1" hidden="1">ValueSelect!$D$1:$K$293</definedName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2" i="5" l="1"/>
  <c r="AX3" i="5" l="1"/>
  <c r="AB3" i="5"/>
  <c r="AC3" i="5" s="1"/>
  <c r="AE3" i="5" s="1"/>
  <c r="AH3" i="5"/>
  <c r="AB2" i="5"/>
  <c r="AC2" i="5" s="1"/>
  <c r="AE2" i="5" s="1"/>
  <c r="AH2" i="5"/>
  <c r="AI2" i="5" l="1"/>
  <c r="AI3" i="5"/>
  <c r="AW3" i="5"/>
  <c r="AP3" i="5" s="1"/>
  <c r="AW2" i="5"/>
  <c r="AP2" i="5" s="1"/>
  <c r="AS2" i="5" l="1"/>
  <c r="AK2" i="5"/>
  <c r="AO2" i="5"/>
  <c r="AM2" i="5"/>
  <c r="AS3" i="5"/>
  <c r="AO3" i="5"/>
  <c r="AM3" i="5"/>
  <c r="AK3" i="5"/>
  <c r="AT2" i="5" l="1"/>
  <c r="AU2" i="5" s="1"/>
  <c r="AV2" i="5" s="1"/>
  <c r="AT3" i="5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<sst xmlns="http://schemas.openxmlformats.org/spreadsheetml/2006/main" count="924" uniqueCount="847">
  <si>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</si>
  <si>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</si>
  <si>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</si>
  <si>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</si>
  <si>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</si>
  <si>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</si>
  <si>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</si>
  <si>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</si>
  <si>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</si>
  <si>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</si>
  <si>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</si>
  <si>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</si>
  <si>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</si>
  <si>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</si>
  <si>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</si>
  <si>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</si>
  <si>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</si>
  <si>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</si>
  <si>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</si>
  <si>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Division</t>
  </si>
  <si>
    <t>Licensor</t>
  </si>
  <si>
    <t>Order Type</t>
  </si>
  <si>
    <t>PDPM</t>
  </si>
  <si>
    <t>Order Process</t>
  </si>
  <si>
    <t>UCCPM</t>
  </si>
  <si>
    <t>Non-Replenishment</t>
  </si>
  <si>
    <t>Rollout/Replenishment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</si>
  <si>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</si>
  <si>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</si>
  <si>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</si>
  <si>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</si>
  <si>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</si>
  <si>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</si>
  <si>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</si>
  <si>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Overseas Production Team</t>
  </si>
  <si>
    <t>Vendor Name</t>
  </si>
  <si>
    <t>Consolidator</t>
  </si>
  <si>
    <t>Customer DC</t>
  </si>
  <si>
    <t>WOD</t>
  </si>
  <si>
    <t>SAV</t>
  </si>
  <si>
    <t>Tech Code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</si>
  <si>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</si>
  <si>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</si>
  <si>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</si>
  <si>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</si>
  <si>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</si>
  <si>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</si>
  <si>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</si>
  <si>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</si>
  <si>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</si>
  <si>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</si>
  <si>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</si>
  <si>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</si>
  <si>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</si>
  <si>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</si>
  <si>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</si>
  <si>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</si>
  <si>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</si>
  <si>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</si>
  <si>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</si>
  <si>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</si>
  <si>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</si>
  <si>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</si>
  <si>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</si>
  <si>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</si>
  <si>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</si>
  <si>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</si>
  <si>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</si>
  <si>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</si>
  <si>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</si>
  <si>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</si>
  <si>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</si>
  <si>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</si>
  <si>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</si>
  <si>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</si>
  <si>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</si>
  <si>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</si>
  <si>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</si>
  <si>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</si>
  <si>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</si>
  <si>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</si>
  <si>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</si>
  <si>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</si>
  <si>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</si>
  <si>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</si>
  <si>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</si>
  <si>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</si>
  <si>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</si>
  <si>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</si>
  <si>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</si>
  <si>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</si>
  <si>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</si>
  <si>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</si>
  <si>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</si>
  <si>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</si>
  <si>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</si>
  <si>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</si>
  <si>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</si>
  <si>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</si>
  <si>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</si>
  <si>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</si>
  <si>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</si>
  <si>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</si>
  <si>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</si>
  <si>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</si>
  <si>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</si>
  <si>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</si>
  <si>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</si>
  <si>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</si>
  <si>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</si>
  <si>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</si>
  <si>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</si>
  <si>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</si>
  <si>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</si>
  <si>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</si>
  <si>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</si>
  <si>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</si>
  <si>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</si>
  <si>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</si>
  <si>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</si>
  <si>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</si>
  <si>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</si>
  <si>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</si>
  <si>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</si>
  <si>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</si>
  <si>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</si>
  <si>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</si>
  <si>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</si>
  <si>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</si>
  <si>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</si>
  <si>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</si>
  <si>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</si>
  <si>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</si>
  <si>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</si>
  <si>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</si>
  <si>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</si>
  <si>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</si>
  <si>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</si>
  <si>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</si>
  <si>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</si>
  <si>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</si>
  <si>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</si>
  <si>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</si>
  <si>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</si>
  <si>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</si>
  <si>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</si>
  <si>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</si>
  <si>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</si>
  <si>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</si>
  <si>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</si>
  <si>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</si>
  <si>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</si>
  <si>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</si>
  <si>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</si>
  <si>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</si>
  <si>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</si>
  <si>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</si>
  <si>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</si>
  <si>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</si>
  <si>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</si>
  <si>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</si>
  <si>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</si>
  <si>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</si>
  <si>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</si>
  <si>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</si>
  <si>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</si>
  <si>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</si>
  <si>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</si>
  <si>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</si>
  <si>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</si>
  <si>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</si>
  <si>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</si>
  <si>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</si>
  <si>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</si>
  <si>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</si>
  <si>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</si>
  <si>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</si>
  <si>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</si>
  <si>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</si>
  <si>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</si>
  <si>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</si>
  <si>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</si>
  <si>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</si>
  <si>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</si>
  <si>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</si>
  <si>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</si>
  <si>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</si>
  <si>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</si>
  <si>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</si>
  <si>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</si>
  <si>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</si>
  <si>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</si>
  <si>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</si>
  <si>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</si>
  <si>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</si>
  <si>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</si>
  <si>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</si>
  <si>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</si>
  <si>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</si>
  <si>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</si>
  <si>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</si>
  <si>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</si>
  <si>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</si>
  <si>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</si>
  <si>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</si>
  <si>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</si>
  <si>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</si>
  <si>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</si>
  <si>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</si>
  <si>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</si>
  <si>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</si>
  <si>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</si>
  <si>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</si>
  <si>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</si>
  <si>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</si>
  <si>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</si>
  <si>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</si>
  <si>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</si>
  <si>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</si>
  <si>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</si>
  <si>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</si>
  <si>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</si>
  <si>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</si>
  <si>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</si>
  <si>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</si>
  <si>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</si>
  <si>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</si>
  <si>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</si>
  <si>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</si>
  <si>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</si>
  <si>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</si>
  <si>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</si>
  <si>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</si>
  <si>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</si>
  <si>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</si>
  <si>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</si>
  <si>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</si>
  <si>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</si>
  <si>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</si>
  <si>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</si>
  <si>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</si>
  <si>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</si>
  <si>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</si>
  <si>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</si>
  <si>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</si>
  <si>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</si>
  <si>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</si>
  <si>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</si>
  <si>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</si>
  <si>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</si>
  <si>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</si>
  <si>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</si>
  <si>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</si>
  <si>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</si>
  <si>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</si>
  <si>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</si>
  <si>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</si>
  <si>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</si>
  <si>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</si>
  <si>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</si>
  <si>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</si>
  <si>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</si>
  <si>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</si>
  <si>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</si>
  <si>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</si>
  <si>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</si>
  <si>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</si>
  <si>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</si>
  <si>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</si>
  <si>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</si>
  <si>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</si>
  <si>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</si>
  <si>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</si>
  <si>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</si>
  <si>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</si>
  <si>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</si>
  <si>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</si>
  <si>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</si>
  <si>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</si>
  <si>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</si>
  <si>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</si>
  <si>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</si>
  <si>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</si>
  <si>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</si>
  <si>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</si>
  <si>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</si>
  <si>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</si>
  <si>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</si>
  <si>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</si>
  <si>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</si>
  <si>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</si>
  <si>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</si>
  <si>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</si>
  <si>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</si>
  <si>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</si>
  <si>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</si>
  <si>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</si>
  <si>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</si>
  <si>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</si>
  <si>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</si>
  <si>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</si>
  <si>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</si>
  <si>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</si>
  <si>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</si>
  <si>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</si>
  <si>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</si>
  <si>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</si>
  <si>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</si>
  <si>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</si>
  <si>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</si>
  <si>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</si>
  <si>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</si>
  <si>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</si>
  <si>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</si>
  <si>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</si>
  <si>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</si>
  <si>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</si>
  <si>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</si>
  <si>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</si>
  <si>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</si>
  <si>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</si>
  <si>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</si>
  <si>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</si>
  <si>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</si>
  <si>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</si>
  <si>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</si>
  <si>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</si>
  <si>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</si>
  <si>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</si>
  <si>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</si>
  <si>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</si>
  <si>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</si>
  <si>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</si>
  <si>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</si>
  <si>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</si>
  <si>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</si>
  <si>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</si>
  <si>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</si>
  <si>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</si>
  <si>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</si>
  <si>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</si>
  <si>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</si>
  <si>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</si>
  <si>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</si>
  <si>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</si>
  <si>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</si>
  <si>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</si>
  <si>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</si>
  <si>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</si>
  <si>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</si>
  <si>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</si>
  <si>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</si>
  <si>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</si>
  <si>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</si>
  <si>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</si>
  <si>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</si>
  <si>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</si>
  <si>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</si>
  <si>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</si>
  <si>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</si>
  <si>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</si>
  <si>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</si>
  <si>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</si>
  <si>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</si>
  <si>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</si>
  <si>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</si>
  <si>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</si>
  <si>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</si>
  <si>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</si>
  <si>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</si>
  <si>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</si>
  <si>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</si>
  <si>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</si>
  <si>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</si>
  <si>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</si>
  <si>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</si>
  <si>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</si>
  <si>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</si>
  <si>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</si>
  <si>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</si>
  <si>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</si>
  <si>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</si>
  <si>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</si>
  <si>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</si>
  <si>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</si>
  <si>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</si>
  <si>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</si>
  <si>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</si>
  <si>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</si>
  <si>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</si>
  <si>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</si>
  <si>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</si>
  <si>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</si>
  <si>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</si>
  <si>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</si>
  <si>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</si>
  <si>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</si>
  <si>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</si>
  <si>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</si>
  <si>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</si>
  <si>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</si>
  <si>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</si>
  <si>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</si>
  <si>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</si>
  <si>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</si>
  <si>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</si>
  <si>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</si>
  <si>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</si>
  <si>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</si>
  <si>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</si>
  <si>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</si>
  <si>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</si>
  <si>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</si>
  <si>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</si>
  <si>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</si>
  <si>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</si>
  <si>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</si>
  <si>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</si>
  <si>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</si>
  <si>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</si>
  <si>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</si>
  <si>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</si>
  <si>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</si>
  <si>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</si>
  <si>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</si>
  <si>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</si>
  <si>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</si>
  <si>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</si>
  <si>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</si>
  <si>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</si>
  <si>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</si>
  <si>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</si>
  <si>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</si>
  <si>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</si>
  <si>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</si>
  <si>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</si>
  <si>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</si>
  <si>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</si>
  <si>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</si>
  <si>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</si>
  <si>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</si>
  <si>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</si>
  <si>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</si>
  <si>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</si>
  <si>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</si>
  <si>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</si>
  <si>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</si>
  <si>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</si>
  <si>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</si>
  <si>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</si>
  <si>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</si>
  <si>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</si>
  <si>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</si>
  <si>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</si>
  <si>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</si>
  <si>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</si>
  <si>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</si>
  <si>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</si>
  <si>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</si>
  <si>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</si>
  <si>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</si>
  <si>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</si>
  <si>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</si>
  <si>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</si>
  <si>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</si>
  <si>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</si>
  <si>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</si>
  <si>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</si>
  <si>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</si>
  <si>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</si>
  <si>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</si>
  <si>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</si>
  <si>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</si>
  <si>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</si>
  <si>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</si>
  <si>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</si>
  <si>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</si>
  <si>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</si>
  <si>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</si>
  <si>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</si>
  <si>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</si>
  <si>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</si>
  <si>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</si>
  <si>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</si>
  <si>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</si>
  <si>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</si>
  <si>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</si>
  <si>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</si>
  <si>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</si>
  <si>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</si>
  <si>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</si>
  <si>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</si>
  <si>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</si>
  <si>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</si>
  <si>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</si>
  <si>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</si>
  <si>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</si>
  <si>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</si>
  <si>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</si>
  <si>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</si>
  <si>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</si>
  <si>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</si>
  <si>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</si>
  <si>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</si>
  <si>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</si>
  <si>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</si>
  <si>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</si>
  <si>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</si>
  <si>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</si>
  <si>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</si>
  <si>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</si>
  <si>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</si>
  <si>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</si>
  <si>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</si>
  <si>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</si>
  <si>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</si>
  <si>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</si>
  <si>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</si>
  <si>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</si>
  <si>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</si>
  <si>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</si>
  <si>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</si>
  <si>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</si>
  <si>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</si>
  <si>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</si>
  <si>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</si>
  <si>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</si>
  <si>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</si>
  <si>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</si>
  <si>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</si>
  <si>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</si>
  <si>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</si>
  <si>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</si>
  <si>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</si>
  <si>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</si>
  <si>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</si>
  <si>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</si>
  <si>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</si>
  <si>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</si>
  <si>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</si>
  <si>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</si>
  <si>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</si>
  <si>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</si>
  <si>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</si>
  <si>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</si>
  <si>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</si>
  <si>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</si>
  <si>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</si>
  <si>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</si>
  <si>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</si>
  <si>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</si>
  <si>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</si>
  <si>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</si>
  <si>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</si>
  <si>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</si>
  <si>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</si>
  <si>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</si>
  <si>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</si>
  <si>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</si>
  <si>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</si>
  <si>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</si>
  <si>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</si>
  <si>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</si>
  <si>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</si>
  <si>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</si>
  <si>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</si>
  <si>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</si>
  <si>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</si>
  <si>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</si>
  <si>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</si>
  <si>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</si>
  <si>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</si>
  <si>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</si>
  <si>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</si>
  <si>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</si>
  <si>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</si>
  <si>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</si>
  <si>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</si>
  <si>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</si>
  <si>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</si>
  <si>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</si>
  <si>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</si>
  <si>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</si>
  <si>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</si>
  <si>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</si>
  <si>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</si>
  <si>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</si>
  <si>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</si>
  <si>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</si>
  <si>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</si>
  <si>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</si>
  <si>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</si>
  <si>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</si>
  <si>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</si>
  <si>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</si>
  <si>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</si>
  <si>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</si>
  <si>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</si>
  <si>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</si>
  <si>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</si>
  <si>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</si>
  <si>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</si>
  <si>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</si>
  <si>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</si>
  <si>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</si>
  <si>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</si>
  <si>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</si>
  <si>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</si>
  <si>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</si>
  <si>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</si>
  <si>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</si>
  <si>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</si>
  <si>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</si>
  <si>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</si>
  <si>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</si>
  <si>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</si>
  <si>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</si>
  <si>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</si>
  <si>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</si>
  <si>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</si>
  <si>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</si>
  <si>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</si>
  <si>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</si>
  <si>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</si>
  <si>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</si>
  <si>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</si>
  <si>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</si>
  <si>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</si>
  <si>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</si>
  <si>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</si>
  <si>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</si>
  <si>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</si>
  <si>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</si>
  <si>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</si>
  <si>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</si>
  <si>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</si>
  <si>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</si>
  <si>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</si>
  <si>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</si>
  <si>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</si>
  <si>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</si>
  <si>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</si>
  <si>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</si>
  <si>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</si>
  <si>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</si>
  <si>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</si>
  <si>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</si>
  <si>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</si>
  <si>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</si>
  <si>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</si>
  <si>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</si>
  <si>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</si>
  <si>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</si>
  <si>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</si>
  <si>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</si>
  <si>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</si>
  <si>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</si>
  <si>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</si>
  <si>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</si>
  <si>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</si>
  <si>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</si>
  <si>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</si>
  <si>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</si>
  <si>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</si>
  <si>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</si>
  <si>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</si>
  <si>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</si>
  <si>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</si>
  <si>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</si>
  <si>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</si>
  <si>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</si>
  <si>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</si>
  <si>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</si>
  <si>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</si>
  <si>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</si>
  <si>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</si>
  <si>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</si>
  <si>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</si>
  <si>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</si>
  <si>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</si>
  <si>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</si>
  <si>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</si>
  <si>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</si>
  <si>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</si>
  <si>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</si>
  <si>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</si>
  <si>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</si>
  <si>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</si>
  <si>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</si>
  <si>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</si>
  <si>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</si>
  <si>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</si>
  <si>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</si>
  <si>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</si>
  <si>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</si>
  <si>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</si>
  <si>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</si>
  <si>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</si>
  <si>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</si>
  <si>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</si>
  <si>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</si>
  <si>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</si>
  <si>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</si>
  <si>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</si>
  <si>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</si>
  <si>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</si>
  <si>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</si>
  <si>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</si>
  <si>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</si>
  <si>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</si>
  <si>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</si>
  <si>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</si>
  <si>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</si>
  <si>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</si>
  <si>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</si>
  <si>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</si>
  <si>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</si>
  <si>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</si>
  <si>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</si>
  <si>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</si>
  <si>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</si>
  <si>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</si>
  <si>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</si>
  <si>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</si>
  <si>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</si>
  <si>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</si>
  <si>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</si>
  <si>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</si>
  <si>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</si>
  <si>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</si>
  <si>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</si>
  <si>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</si>
  <si>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</si>
  <si>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</si>
  <si>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</si>
  <si>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</si>
  <si>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</si>
  <si>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</si>
  <si>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</si>
  <si>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</si>
  <si>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</si>
  <si>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</si>
  <si>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</si>
  <si>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</si>
  <si>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</si>
  <si>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</si>
  <si>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</si>
  <si>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</si>
  <si>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</si>
  <si>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</si>
  <si>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</si>
  <si>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</si>
  <si>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</si>
  <si>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</si>
  <si>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</si>
  <si>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</si>
  <si>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</si>
  <si>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</si>
  <si>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</si>
  <si>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</si>
  <si>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</si>
  <si>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</si>
  <si>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</si>
  <si>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</si>
  <si>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</si>
  <si>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</si>
  <si>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</si>
  <si>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</si>
  <si>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</si>
  <si>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</si>
  <si>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</si>
  <si>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</si>
  <si>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</si>
  <si>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</si>
  <si>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</si>
  <si>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</si>
  <si>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</si>
  <si>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</si>
  <si>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</si>
  <si>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</si>
  <si>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</si>
  <si>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</si>
  <si>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</si>
  <si>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</si>
  <si>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</si>
  <si>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</si>
  <si>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</si>
  <si>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</si>
  <si>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</si>
  <si>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</si>
  <si>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</si>
  <si>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</si>
  <si>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</si>
  <si>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</si>
  <si>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</si>
  <si>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</si>
  <si>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</si>
  <si>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</si>
  <si>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</si>
  <si>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</si>
  <si>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</si>
  <si>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</si>
  <si>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</si>
  <si>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</si>
  <si>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</si>
  <si>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</si>
  <si>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</si>
  <si>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t>COMFORTER (SET)</t>
  </si>
  <si>
    <t>Material-Short</t>
  </si>
  <si>
    <t>ZPP (POE Shipments)</t>
  </si>
  <si>
    <t>Compressed/Knocked Down</t>
  </si>
  <si>
    <t>5件套价格如下：</t>
  </si>
  <si>
    <t>No#</t>
  </si>
  <si>
    <t>Name</t>
  </si>
  <si>
    <t>PIC</t>
  </si>
  <si>
    <t>Spec</t>
  </si>
  <si>
    <t>Fabric</t>
  </si>
  <si>
    <t>cost</t>
  </si>
  <si>
    <t>Note</t>
  </si>
  <si>
    <t>Package</t>
  </si>
  <si>
    <t>Case pack</t>
  </si>
  <si>
    <t>Inner box size</t>
  </si>
  <si>
    <t>Seraphina (Moody Floral)-5pc  comforter</t>
  </si>
  <si>
    <t xml:space="preserve">Q-90*90"/20*26+1"/12*18"/18*18"                                                                                          K/CK-104*92"/20*36+1"/12*18"/18*18"                                       </t>
  </si>
  <si>
    <r>
      <t>Q-</t>
    </r>
    <r>
      <rPr>
        <sz val="11"/>
        <color rgb="FF000000"/>
        <rFont val="SimSun"/>
        <charset val="134"/>
      </rPr>
      <t>￥</t>
    </r>
    <r>
      <rPr>
        <sz val="11"/>
        <color rgb="FF000000"/>
        <rFont val="Arial"/>
        <family val="2"/>
      </rPr>
      <t>135.5; K/CK-</t>
    </r>
    <r>
      <rPr>
        <sz val="11"/>
        <color rgb="FF000000"/>
        <rFont val="SimSun"/>
        <charset val="134"/>
      </rPr>
      <t>￥</t>
    </r>
    <r>
      <rPr>
        <sz val="11"/>
        <color rgb="FF000000"/>
        <rFont val="Arial"/>
        <family val="2"/>
      </rPr>
      <t>146</t>
    </r>
  </si>
  <si>
    <t>square pillow 正面按绒布+绣花报价，如果改成磨毛布，价格可以降1块钱</t>
  </si>
  <si>
    <t>压缩，彩盒包装</t>
  </si>
  <si>
    <t>一套/箱</t>
  </si>
  <si>
    <t>17*13*9"/10"</t>
  </si>
  <si>
    <t>Thanks &amp; Best Regards</t>
  </si>
  <si>
    <t>-----------------------------------</t>
  </si>
  <si>
    <t>Seraphina</t>
  </si>
  <si>
    <t xml:space="preserve">Purple/ Black </t>
  </si>
  <si>
    <t>5 Piece  Comforter Set</t>
  </si>
  <si>
    <t>Queen:90"W x 90"L/20"W x 26"L (2)/18"W x 18"L/12"W x 18"L</t>
  </si>
  <si>
    <t>King: 104"W x 92"L/20"W x 36"L (2)/18"W x 18"L/12"W x 18"L</t>
  </si>
  <si>
    <t xml:space="preserve">Comforter/Sham: 100%polyester print velvet face and 85gsm microfiber back
Comforter Fill: 270gsm polyester fill. 
Pillow: 100%polyester cover, poly fill. 
</t>
  </si>
  <si>
    <t xml:space="preserve">Face: 100%polyester Back: 100%polyester </t>
  </si>
  <si>
    <t>9404.40.9022</t>
  </si>
  <si>
    <r>
      <t>Face</t>
    </r>
    <r>
      <rPr>
        <sz val="11"/>
        <color rgb="FF000000"/>
        <rFont val="SimSun"/>
        <charset val="134"/>
      </rPr>
      <t>：</t>
    </r>
    <r>
      <rPr>
        <sz val="11"/>
        <color rgb="FF000000"/>
        <rFont val="Arial"/>
        <family val="2"/>
      </rPr>
      <t>poly velvet jacquard  Reverse</t>
    </r>
    <r>
      <rPr>
        <sz val="11"/>
        <color rgb="FF000000"/>
        <rFont val="SimSun"/>
        <charset val="134"/>
      </rPr>
      <t>：</t>
    </r>
    <r>
      <rPr>
        <sz val="11"/>
        <color rgb="FF000000"/>
        <rFont val="Arial"/>
        <family val="2"/>
      </rPr>
      <t xml:space="preserve"> solid  MF        </t>
    </r>
    <r>
      <rPr>
        <sz val="10"/>
        <color rgb="FF000000"/>
        <rFont val="Arial"/>
        <family val="2"/>
      </rPr>
      <t>Filing</t>
    </r>
    <r>
      <rPr>
        <sz val="10"/>
        <color rgb="FF000000"/>
        <rFont val="SimSun"/>
        <charset val="134"/>
      </rPr>
      <t>：</t>
    </r>
    <r>
      <rPr>
        <sz val="10"/>
        <color rgb="FF000000"/>
        <rFont val="Arial"/>
        <family val="2"/>
      </rPr>
      <t>270gsm poly</t>
    </r>
  </si>
  <si>
    <t>QTY</t>
  </si>
  <si>
    <t>Qty</t>
  </si>
  <si>
    <t>Size</t>
  </si>
  <si>
    <t>Comforter 5pcs Set</t>
  </si>
  <si>
    <t>Queen</t>
  </si>
  <si>
    <t>Black</t>
  </si>
  <si>
    <t>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</si>
</sst>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2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10"/>
      <color theme="1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.5"/>
      <color rgb="FF203864"/>
      <name val="DengXian"/>
      <charset val="134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SimSun"/>
      <charset val="134"/>
    </font>
    <font>
      <sz val="10"/>
      <color rgb="FF000000"/>
      <name val="Arial"/>
      <family val="2"/>
    </font>
    <font>
      <sz val="10"/>
      <color rgb="FF000000"/>
      <name val="SimSun"/>
      <charset val="134"/>
    </font>
    <font>
      <sz val="11"/>
      <color rgb="FFFF0000"/>
      <name val="SimSun"/>
      <charset val="134"/>
    </font>
    <font>
      <sz val="11"/>
      <name val="SimSun"/>
      <charset val="134"/>
    </font>
    <font>
      <sz val="10.5"/>
      <name val="DengXian"/>
      <charset val="134"/>
    </font>
    <font>
      <b/>
      <sz val="15"/>
      <color rgb="FF777777"/>
      <name val="Kozuka Mincho Pr6N H"/>
    </font>
    <font>
      <sz val="14"/>
      <color rgb="FF808080"/>
      <name val="DengXian"/>
      <charset val="134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</cellStyleXfs>
  <cellXfs count="89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177" fontId="3" fillId="0" borderId="0" xfId="2" applyNumberFormat="1" applyAlignment="1" applyProtection="1">
      <alignment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9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9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1" fillId="0" borderId="0" xfId="7" applyFont="1" applyAlignment="1">
      <alignment vertical="center"/>
    </xf>
    <xf numFmtId="0" fontId="10" fillId="0" borderId="0" xfId="7"/>
    <xf numFmtId="0" fontId="12" fillId="0" borderId="3" xfId="7" applyFont="1" applyBorder="1" applyAlignment="1">
      <alignment horizontal="center" vertical="center"/>
    </xf>
    <xf numFmtId="0" fontId="12" fillId="0" borderId="4" xfId="7" applyFont="1" applyBorder="1" applyAlignment="1">
      <alignment horizontal="center" vertical="center"/>
    </xf>
    <xf numFmtId="0" fontId="12" fillId="0" borderId="4" xfId="7" applyFont="1" applyBorder="1" applyAlignment="1">
      <alignment horizontal="center" vertical="center" wrapText="1"/>
    </xf>
    <xf numFmtId="0" fontId="12" fillId="0" borderId="5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center" wrapText="1"/>
    </xf>
    <xf numFmtId="0" fontId="13" fillId="0" borderId="6" xfId="7" applyFont="1" applyBorder="1"/>
    <xf numFmtId="0" fontId="13" fillId="0" borderId="6" xfId="7" applyFont="1" applyBorder="1" applyAlignment="1">
      <alignment vertical="center" wrapText="1"/>
    </xf>
    <xf numFmtId="0" fontId="13" fillId="0" borderId="7" xfId="7" applyFont="1" applyBorder="1" applyAlignment="1">
      <alignment vertical="center" wrapText="1"/>
    </xf>
    <xf numFmtId="0" fontId="13" fillId="0" borderId="5" xfId="7" applyFont="1" applyBorder="1" applyAlignment="1">
      <alignment vertical="center" wrapText="1"/>
    </xf>
    <xf numFmtId="0" fontId="17" fillId="0" borderId="6" xfId="7" applyFont="1" applyBorder="1" applyAlignment="1">
      <alignment vertical="center" wrapText="1"/>
    </xf>
    <xf numFmtId="0" fontId="18" fillId="0" borderId="6" xfId="7" applyFont="1" applyBorder="1" applyAlignment="1">
      <alignment vertical="center" wrapText="1"/>
    </xf>
    <xf numFmtId="0" fontId="18" fillId="0" borderId="6" xfId="7" applyFont="1" applyBorder="1" applyAlignment="1">
      <alignment horizontal="center" vertical="center" wrapText="1"/>
    </xf>
    <xf numFmtId="0" fontId="19" fillId="0" borderId="0" xfId="7" applyFont="1" applyAlignment="1">
      <alignment vertical="center"/>
    </xf>
    <xf numFmtId="0" fontId="20" fillId="0" borderId="0" xfId="7" applyFont="1" applyAlignment="1">
      <alignment horizontal="justify" vertical="center"/>
    </xf>
    <xf numFmtId="0" fontId="21" fillId="0" borderId="0" xfId="7" applyFont="1"/>
    <xf numFmtId="0" fontId="2" fillId="0" borderId="1" xfId="4" applyBorder="1" applyAlignment="1">
      <alignment vertical="top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1" xfId="0" applyFont="1" applyBorder="1" applyAlignment="1">
      <alignment horizontal="center" vertical="center"/>
    </xf>
    <xf numFmtId="0" fontId="24" fillId="0" borderId="8" xfId="0" applyFont="1" applyBorder="1"/>
    <xf numFmtId="0" fontId="22" fillId="0" borderId="8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8" xfId="0" applyFont="1" applyBorder="1"/>
  </cellXfs>
  <cellStyles count="8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Normal 3" xfId="7" xr:uid="{265114C6-3B82-4D2D-901F-4169CCB02F16}"/>
    <cellStyle name="Percent 2" xfId="6" xr:uid="{D7254C26-606E-428B-8BF2-CF2659D6F20A}"/>
    <cellStyle name="Style 1" xfId="3" xr:uid="{F4609D05-B161-47A5-8040-F8D4BA086F06}"/>
    <cellStyle name="常规" xfId="0" builtinId="0"/>
    <cellStyle name="样式 1 2" xfId="2" xr:uid="{DC9B73B6-A1E9-48DB-83A0-64D6E1D16D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2</xdr:row>
      <xdr:rowOff>317500</xdr:rowOff>
    </xdr:from>
    <xdr:to>
      <xdr:col>0</xdr:col>
      <xdr:colOff>1485900</xdr:colOff>
      <xdr:row>2</xdr:row>
      <xdr:rowOff>1606550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672A52E0-7358-4217-AEC8-D067F4EB5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857250"/>
          <a:ext cx="1289050" cy="128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622300</xdr:colOff>
      <xdr:row>0</xdr:row>
      <xdr:rowOff>179272</xdr:rowOff>
    </xdr:from>
    <xdr:to>
      <xdr:col>1</xdr:col>
      <xdr:colOff>1308100</xdr:colOff>
      <xdr:row>4</xdr:row>
      <xdr:rowOff>95289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CF9A16-9AAD-4B0F-BC9B-9C7591FD9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900" y="179272"/>
          <a:ext cx="685800" cy="6526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ACE7EE\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 refreshError="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>
        <row r="2">
          <cell r="DS2" t="str">
            <v>KD</v>
          </cell>
          <cell r="EA2" t="str">
            <v xml:space="preserve">ANILINE DYE  </v>
          </cell>
        </row>
        <row r="3">
          <cell r="EA3" t="str">
            <v>Bycast Buffalo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/>
      <sheetData sheetId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3"/>
  <sheetViews>
    <sheetView tabSelected="1" workbookViewId="0">
      <selection activeCell="F14" sqref="F14"/>
    </sheetView>
  </sheetViews>
  <sheetFormatPr defaultColWidth="9.140625" defaultRowHeight="15"/>
  <cols>
    <col min="1" max="1" width="10.140625" style="14" customWidth="1"/>
    <col min="2" max="2" width="13.7109375" style="15" customWidth="1"/>
    <col min="3" max="3" width="8.42578125" style="15" customWidth="1"/>
    <col min="4" max="4" width="7.85546875" style="15" customWidth="1"/>
    <col min="5" max="5" width="10.85546875" style="15" customWidth="1"/>
    <col min="6" max="6" width="11.28515625" style="15" customWidth="1"/>
    <col min="7" max="7" width="10" style="15" customWidth="1"/>
    <col min="8" max="9" width="11.140625" style="15" customWidth="1"/>
    <col min="10" max="10" width="48.42578125" style="15" customWidth="1"/>
    <col min="11" max="11" width="18.140625" style="15" customWidth="1"/>
    <col min="12" max="12" width="29.140625" style="15" customWidth="1"/>
    <col min="13" max="13" width="8.7109375" style="15" customWidth="1"/>
    <col min="14" max="14" width="6.85546875" style="15" customWidth="1"/>
    <col min="15" max="16" width="8.85546875" style="15" customWidth="1"/>
    <col min="17" max="17" width="11.140625" style="16" customWidth="1"/>
    <col min="18" max="18" width="9.85546875" style="17" customWidth="1"/>
    <col min="19" max="19" width="12" style="18" customWidth="1"/>
    <col min="20" max="20" width="11.140625" style="18" customWidth="1"/>
    <col min="21" max="21" width="8.140625" style="18" customWidth="1"/>
    <col min="22" max="22" width="9.42578125" style="15" customWidth="1"/>
    <col min="23" max="23" width="11" style="53" customWidth="1"/>
    <col min="24" max="24" width="13.140625" style="53" customWidth="1"/>
    <col min="25" max="25" width="11.140625" style="53" customWidth="1"/>
    <col min="26" max="26" width="12.85546875" style="17" customWidth="1"/>
    <col min="27" max="27" width="9.42578125" style="19" customWidth="1"/>
    <col min="28" max="28" width="13" style="56" customWidth="1"/>
    <col min="29" max="29" width="14.140625" style="19" customWidth="1"/>
    <col min="30" max="30" width="13.85546875" style="15" customWidth="1"/>
    <col min="31" max="31" width="13.85546875" style="18" customWidth="1"/>
    <col min="32" max="32" width="15.85546875" style="15" customWidth="1"/>
    <col min="33" max="33" width="8.42578125" style="20" customWidth="1"/>
    <col min="34" max="34" width="12.42578125" style="18" customWidth="1"/>
    <col min="35" max="35" width="8.85546875" style="18" customWidth="1"/>
    <col min="36" max="36" width="7.85546875" style="20" customWidth="1"/>
    <col min="37" max="37" width="5.85546875" style="18" customWidth="1"/>
    <col min="38" max="38" width="12.5703125" style="20" customWidth="1"/>
    <col min="39" max="39" width="12" style="18" customWidth="1"/>
    <col min="40" max="40" width="11.5703125" style="20" customWidth="1"/>
    <col min="41" max="42" width="10.85546875" style="18" customWidth="1"/>
    <col min="43" max="43" width="9.5703125" style="15" customWidth="1"/>
    <col min="44" max="44" width="9.5703125" style="20" customWidth="1"/>
    <col min="45" max="45" width="10" style="18" customWidth="1"/>
    <col min="46" max="46" width="9.5703125" style="18" customWidth="1"/>
    <col min="47" max="47" width="11.85546875" style="18" customWidth="1"/>
    <col min="48" max="48" width="11.140625" style="20" customWidth="1"/>
    <col min="49" max="49" width="11.42578125" style="18" customWidth="1"/>
    <col min="50" max="50" width="11.5703125" style="18" customWidth="1"/>
    <col min="51" max="51" width="12.85546875" style="18" customWidth="1"/>
    <col min="52" max="52" width="12.140625" style="20" customWidth="1"/>
    <col min="53" max="53" width="12.140625" style="19" customWidth="1"/>
    <col min="54" max="54" width="20" style="15" customWidth="1"/>
    <col min="55" max="55" width="9.140625" style="15" customWidth="1"/>
    <col min="56" max="16384" width="9.140625" style="15"/>
  </cols>
  <sheetData>
    <row r="1" spans="1:53" ht="63.6" customHeight="1">
      <c r="A1" s="21" t="s">
        <v>742</v>
      </c>
      <c r="B1" s="21" t="s">
        <v>743</v>
      </c>
      <c r="C1" s="51" t="s">
        <v>744</v>
      </c>
      <c r="D1" s="52" t="s">
        <v>4</v>
      </c>
      <c r="E1" s="52" t="s">
        <v>20</v>
      </c>
      <c r="F1" s="23" t="s">
        <v>788</v>
      </c>
      <c r="G1" s="51" t="s">
        <v>745</v>
      </c>
      <c r="H1" s="22" t="s">
        <v>746</v>
      </c>
      <c r="I1" s="22" t="s">
        <v>803</v>
      </c>
      <c r="J1" s="22" t="s">
        <v>747</v>
      </c>
      <c r="K1" s="22" t="s">
        <v>808</v>
      </c>
      <c r="L1" s="22" t="s">
        <v>748</v>
      </c>
      <c r="M1" s="22" t="s">
        <v>749</v>
      </c>
      <c r="N1" s="51" t="s">
        <v>750</v>
      </c>
      <c r="O1" s="51" t="s">
        <v>751</v>
      </c>
      <c r="P1" s="22" t="s">
        <v>804</v>
      </c>
      <c r="Q1" s="24" t="s">
        <v>752</v>
      </c>
      <c r="R1" s="25" t="s">
        <v>753</v>
      </c>
      <c r="S1" s="26" t="s">
        <v>754</v>
      </c>
      <c r="T1" s="27" t="s">
        <v>755</v>
      </c>
      <c r="U1" s="28" t="s">
        <v>756</v>
      </c>
      <c r="V1" s="29" t="s">
        <v>5</v>
      </c>
      <c r="W1" s="54" t="s">
        <v>757</v>
      </c>
      <c r="X1" s="54" t="s">
        <v>758</v>
      </c>
      <c r="Y1" s="54" t="s">
        <v>759</v>
      </c>
      <c r="Z1" s="30" t="s">
        <v>760</v>
      </c>
      <c r="AA1" s="31" t="s">
        <v>761</v>
      </c>
      <c r="AB1" s="57" t="s">
        <v>762</v>
      </c>
      <c r="AC1" s="32" t="s">
        <v>763</v>
      </c>
      <c r="AD1" s="21" t="s">
        <v>764</v>
      </c>
      <c r="AE1" s="33" t="s">
        <v>765</v>
      </c>
      <c r="AF1" s="21" t="s">
        <v>766</v>
      </c>
      <c r="AG1" s="34" t="s">
        <v>767</v>
      </c>
      <c r="AH1" s="33" t="s">
        <v>768</v>
      </c>
      <c r="AI1" s="33" t="s">
        <v>769</v>
      </c>
      <c r="AJ1" s="34" t="s">
        <v>770</v>
      </c>
      <c r="AK1" s="33" t="s">
        <v>771</v>
      </c>
      <c r="AL1" s="34" t="s">
        <v>772</v>
      </c>
      <c r="AM1" s="33" t="s">
        <v>773</v>
      </c>
      <c r="AN1" s="34" t="s">
        <v>774</v>
      </c>
      <c r="AO1" s="33" t="s">
        <v>775</v>
      </c>
      <c r="AP1" s="33" t="s">
        <v>776</v>
      </c>
      <c r="AQ1" s="29" t="s">
        <v>777</v>
      </c>
      <c r="AR1" s="34" t="s">
        <v>778</v>
      </c>
      <c r="AS1" s="33" t="s">
        <v>779</v>
      </c>
      <c r="AT1" s="33" t="s">
        <v>780</v>
      </c>
      <c r="AU1" s="35" t="s">
        <v>781</v>
      </c>
      <c r="AV1" s="36" t="s">
        <v>782</v>
      </c>
      <c r="AW1" s="35" t="s">
        <v>783</v>
      </c>
      <c r="AX1" s="35" t="s">
        <v>784</v>
      </c>
      <c r="AY1" s="37" t="s">
        <v>785</v>
      </c>
      <c r="AZ1" s="38" t="s">
        <v>786</v>
      </c>
      <c r="BA1" s="31" t="s">
        <v>787</v>
      </c>
    </row>
    <row r="2" spans="1:53" ht="45.95" customHeight="1">
      <c r="A2" s="39">
        <v>1</v>
      </c>
      <c r="B2" s="40"/>
      <c r="C2" s="40"/>
      <c r="D2" s="40" t="s">
        <v>382</v>
      </c>
      <c r="E2" s="40"/>
      <c r="F2" s="40" t="s">
        <v>807</v>
      </c>
      <c r="G2" s="40" t="s">
        <v>831</v>
      </c>
      <c r="H2" s="40" t="s">
        <v>833</v>
      </c>
      <c r="I2" s="40" t="s">
        <v>833</v>
      </c>
      <c r="J2" s="76" t="s">
        <v>836</v>
      </c>
      <c r="K2" s="40" t="s">
        <v>837</v>
      </c>
      <c r="L2" s="40" t="s">
        <v>834</v>
      </c>
      <c r="M2" s="40" t="s">
        <v>832</v>
      </c>
      <c r="N2" s="40"/>
      <c r="O2" s="40"/>
      <c r="P2" s="40" t="s">
        <v>791</v>
      </c>
      <c r="Q2" s="41">
        <v>134.5</v>
      </c>
      <c r="R2" s="42">
        <v>8.1</v>
      </c>
      <c r="S2" s="43">
        <v>16.600000000000001</v>
      </c>
      <c r="T2" s="44">
        <v>16.600000000000001</v>
      </c>
      <c r="U2" s="45"/>
      <c r="V2" s="40" t="s">
        <v>810</v>
      </c>
      <c r="W2" s="55">
        <v>45</v>
      </c>
      <c r="X2" s="55">
        <v>35</v>
      </c>
      <c r="Y2" s="55">
        <v>24</v>
      </c>
      <c r="Z2" s="42">
        <v>2</v>
      </c>
      <c r="AA2" s="46">
        <v>1</v>
      </c>
      <c r="AB2" s="58">
        <f>IF(W2="","",W2*X2*Y2/1000000)</f>
        <v>3.7999999999999999E-2</v>
      </c>
      <c r="AC2" s="47">
        <f>IF(AA2="","",65/AB2*AA2)</f>
        <v>1711</v>
      </c>
      <c r="AD2" s="40">
        <v>3700</v>
      </c>
      <c r="AE2" s="48">
        <f>IF(ISERROR(AD2/AC2),"",AD2/AC2)</f>
        <v>2.16</v>
      </c>
      <c r="AF2" s="40" t="s">
        <v>838</v>
      </c>
      <c r="AG2" s="49">
        <v>0.42799999999999999</v>
      </c>
      <c r="AH2" s="48">
        <f>IF(ISERROR(T2*AG2),"",T2*AG2)</f>
        <v>7.1</v>
      </c>
      <c r="AI2" s="48">
        <f>IF(ISERROR(T2+AE2+AH2),"",T2+AE2+AH2)</f>
        <v>25.86</v>
      </c>
      <c r="AJ2" s="49">
        <v>0.06</v>
      </c>
      <c r="AK2" s="48">
        <f>IF(ISERROR(AW2*AJ2),"",AW2*AJ2)</f>
        <v>2.54</v>
      </c>
      <c r="AL2" s="49">
        <v>0.1</v>
      </c>
      <c r="AM2" s="48">
        <f>IF(ISERROR(AW2*AL2),"",AW2*AL2)</f>
        <v>4.24</v>
      </c>
      <c r="AN2" s="49">
        <v>0.1</v>
      </c>
      <c r="AO2" s="48">
        <f>IF(ISERROR(AW2*AN2),"",AW2*AN2)</f>
        <v>4.24</v>
      </c>
      <c r="AP2" s="48">
        <f>IF((AX2-AW2)&lt;2.5,2.5-(AX2-AW2),0)</f>
        <v>0.38</v>
      </c>
      <c r="AQ2" s="40"/>
      <c r="AR2" s="49"/>
      <c r="AS2" s="48">
        <f>IF(ISERROR(AW2*AR2),"",AW2*AR2)</f>
        <v>0</v>
      </c>
      <c r="AT2" s="48">
        <f>IF(ISERROR(AK2+AM2+AO2+AP2+AS2),"",AK2+AM2+AO2+AP2+AS2)</f>
        <v>11.4</v>
      </c>
      <c r="AU2" s="48">
        <f>IF(ISERROR(AI2+AT2),"",AI2+AT2)</f>
        <v>37.26</v>
      </c>
      <c r="AV2" s="50">
        <f>IF(ISERROR((AW2-AU2)/AW2),"",(AW2-AU2)/AW2)</f>
        <v>0.1208</v>
      </c>
      <c r="AW2" s="48">
        <f>IF(AX2="","",AX2/1.05)</f>
        <v>42.38</v>
      </c>
      <c r="AX2" s="48">
        <f>IF(ISERROR(AY2*(1-AZ2)),"",AY2*(1-AZ2))</f>
        <v>44.5</v>
      </c>
      <c r="AY2" s="45">
        <v>89</v>
      </c>
      <c r="AZ2" s="49">
        <v>0.5</v>
      </c>
      <c r="BA2" s="46"/>
    </row>
    <row r="3" spans="1:53" ht="56.1" customHeight="1">
      <c r="A3" s="39">
        <v>2</v>
      </c>
      <c r="B3" s="40"/>
      <c r="C3" s="40"/>
      <c r="D3" s="40" t="s">
        <v>382</v>
      </c>
      <c r="E3" s="40"/>
      <c r="F3" s="40" t="s">
        <v>807</v>
      </c>
      <c r="G3" s="40" t="s">
        <v>831</v>
      </c>
      <c r="H3" s="40" t="s">
        <v>833</v>
      </c>
      <c r="I3" s="40" t="s">
        <v>833</v>
      </c>
      <c r="J3" s="76" t="s">
        <v>836</v>
      </c>
      <c r="K3" s="40" t="s">
        <v>837</v>
      </c>
      <c r="L3" s="40" t="s">
        <v>835</v>
      </c>
      <c r="M3" s="40" t="s">
        <v>832</v>
      </c>
      <c r="N3" s="40"/>
      <c r="O3" s="40"/>
      <c r="P3" s="40" t="s">
        <v>791</v>
      </c>
      <c r="Q3" s="41">
        <v>145</v>
      </c>
      <c r="R3" s="42">
        <v>8.1</v>
      </c>
      <c r="S3" s="43">
        <v>17.899999999999999</v>
      </c>
      <c r="T3" s="44">
        <v>17.899999999999999</v>
      </c>
      <c r="U3" s="45"/>
      <c r="V3" s="40" t="s">
        <v>810</v>
      </c>
      <c r="W3" s="55">
        <v>45</v>
      </c>
      <c r="X3" s="55">
        <v>35</v>
      </c>
      <c r="Y3" s="55">
        <v>26</v>
      </c>
      <c r="Z3" s="42">
        <v>2</v>
      </c>
      <c r="AA3" s="46">
        <v>1</v>
      </c>
      <c r="AB3" s="58">
        <f t="shared" ref="AB3" si="0">IF(W3="","",W3*X3*Y3/1000000)</f>
        <v>4.1000000000000002E-2</v>
      </c>
      <c r="AC3" s="47">
        <f t="shared" ref="AC3" si="1">IF(AA3="","",65/AB3*AA3)</f>
        <v>1585</v>
      </c>
      <c r="AD3" s="40">
        <v>3700</v>
      </c>
      <c r="AE3" s="48">
        <f t="shared" ref="AE3" si="2">IF(ISERROR(AD3/AC3),"",AD3/AC3)</f>
        <v>2.33</v>
      </c>
      <c r="AF3" s="40" t="s">
        <v>838</v>
      </c>
      <c r="AG3" s="49">
        <v>0.42799999999999999</v>
      </c>
      <c r="AH3" s="48">
        <f t="shared" ref="AH3" si="3">IF(ISERROR(T3*AG3),"",T3*AG3)</f>
        <v>7.66</v>
      </c>
      <c r="AI3" s="48">
        <f t="shared" ref="AI3" si="4">IF(ISERROR(T3+AE3+AH3),"",T3+AE3+AH3)</f>
        <v>27.89</v>
      </c>
      <c r="AJ3" s="49">
        <v>0.06</v>
      </c>
      <c r="AK3" s="48">
        <f t="shared" ref="AK3" si="5">IF(ISERROR(AW3*AJ3),"",AW3*AJ3)</f>
        <v>2.83</v>
      </c>
      <c r="AL3" s="49">
        <v>0.1</v>
      </c>
      <c r="AM3" s="48">
        <f t="shared" ref="AM3" si="6">IF(ISERROR(AW3*AL3),"",AW3*AL3)</f>
        <v>4.71</v>
      </c>
      <c r="AN3" s="49">
        <v>0.1</v>
      </c>
      <c r="AO3" s="48">
        <f t="shared" ref="AO3" si="7">IF(ISERROR(AW3*AN3),"",AW3*AN3)</f>
        <v>4.71</v>
      </c>
      <c r="AP3" s="48">
        <f t="shared" ref="AP3" si="8">IF((AX3-AW3)&lt;2.5,2.5-(AX3-AW3),0)</f>
        <v>0.14000000000000001</v>
      </c>
      <c r="AQ3" s="40"/>
      <c r="AR3" s="49"/>
      <c r="AS3" s="48">
        <f t="shared" ref="AS3" si="9">IF(ISERROR(AW3*AR3),"",AW3*AR3)</f>
        <v>0</v>
      </c>
      <c r="AT3" s="48">
        <f t="shared" ref="AT3" si="10">IF(ISERROR(AK3+AM3+AO3+AP3+AS3),"",AK3+AM3+AO3+AP3+AS3)</f>
        <v>12.39</v>
      </c>
      <c r="AU3" s="48">
        <f t="shared" ref="AU3" si="11">IF(ISERROR(AI3+AT3),"",AI3+AT3)</f>
        <v>40.28</v>
      </c>
      <c r="AV3" s="50">
        <f t="shared" ref="AV3" si="12">IF(ISERROR((AW3-AU3)/AW3),"",(AW3-AU3)/AW3)</f>
        <v>0.14549999999999999</v>
      </c>
      <c r="AW3" s="48">
        <f t="shared" ref="AW3" si="13">IF(AX3="","",AX3/1.05)</f>
        <v>47.14</v>
      </c>
      <c r="AX3" s="48">
        <f t="shared" ref="AX3" si="14">IF(ISERROR(AY3*(1-AZ3)),"",AY3*(1-AZ3))</f>
        <v>49.5</v>
      </c>
      <c r="AY3" s="45">
        <v>99</v>
      </c>
      <c r="AZ3" s="49">
        <v>0.5</v>
      </c>
      <c r="BA3" s="46"/>
    </row>
  </sheetData>
  <sheetProtection insertRows="0" deleteRows="0" sort="0"/>
  <protectedRanges>
    <protectedRange sqref="L2:BA249 A2:J249" name="Range1"/>
    <protectedRange sqref="K2:K247" name="Range1_1"/>
  </protectedRanges>
  <phoneticPr fontId="2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ValueSelect!$D$2:$D$296</xm:f>
          </x14:formula1>
          <xm:sqref>D2:D3</xm:sqref>
        </x14:dataValidation>
        <x14:dataValidation type="list" allowBlank="1" showInputMessage="1" showErrorMessage="1" xr:uid="{4840141A-B6A7-4B83-8CC7-7330B4A16141}">
          <x14:formula1>
            <xm:f>Data!$U$2:$U$6</xm:f>
          </x14:formula1>
          <xm:sqref>V2:V3</xm:sqref>
        </x14:dataValidation>
        <x14:dataValidation type="list" allowBlank="1" showInputMessage="1" showErrorMessage="1" xr:uid="{5E424CBF-91F7-4B8F-BDD7-D29870C4CF10}">
          <x14:formula1>
            <xm:f>Data!$S$2:$S$14</xm:f>
          </x14:formula1>
          <xm:sqref>P2:P3</xm:sqref>
        </x14:dataValidation>
        <x14:dataValidation type="list" allowBlank="1" showInputMessage="1" showErrorMessage="1" xr:uid="{97188478-E950-43C9-977F-FF843BF32F8E}">
          <x14:formula1>
            <xm:f>ValueSelect!$E$2:$E$26</xm:f>
          </x14:formula1>
          <xm:sqref>E2:E3</xm:sqref>
        </x14:dataValidation>
        <x14:dataValidation type="list" allowBlank="1" showInputMessage="1" showErrorMessage="1" xr:uid="{8B7C2A16-D352-4BEC-8395-CB2F6D42FB54}">
          <x14:formula1>
            <xm:f>ValueSelect!$F$2:$F$21</xm:f>
          </x14:formula1>
          <xm:sqref>F2:F3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K296"/>
  <sheetViews>
    <sheetView topLeftCell="C1" workbookViewId="0">
      <selection activeCell="F5" sqref="F5"/>
    </sheetView>
  </sheetViews>
  <sheetFormatPr defaultRowHeight="1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9" t="s">
        <v>183</v>
      </c>
      <c r="B1" s="10" t="s">
        <v>184</v>
      </c>
      <c r="C1" s="11" t="s">
        <v>27</v>
      </c>
      <c r="D1" s="12" t="s">
        <v>4</v>
      </c>
      <c r="E1" s="5" t="s">
        <v>20</v>
      </c>
      <c r="F1" s="5" t="s">
        <v>46</v>
      </c>
      <c r="G1" s="5" t="s">
        <v>806</v>
      </c>
      <c r="H1" s="5" t="s">
        <v>34</v>
      </c>
      <c r="I1" s="5" t="s">
        <v>706</v>
      </c>
      <c r="J1" s="5" t="s">
        <v>694</v>
      </c>
      <c r="K1" s="5" t="s">
        <v>35</v>
      </c>
    </row>
    <row r="2" spans="1:11">
      <c r="A2" s="7" t="s">
        <v>185</v>
      </c>
      <c r="B2" s="7" t="s">
        <v>55</v>
      </c>
      <c r="C2" s="7" t="s">
        <v>55</v>
      </c>
      <c r="F2" t="s">
        <v>807</v>
      </c>
      <c r="G2" t="s">
        <v>131</v>
      </c>
      <c r="I2" s="4"/>
      <c r="K2" s="4" t="s">
        <v>649</v>
      </c>
    </row>
    <row r="3" spans="1:11">
      <c r="A3" s="7" t="s">
        <v>186</v>
      </c>
      <c r="B3" s="7" t="s">
        <v>56</v>
      </c>
      <c r="C3" s="7" t="s">
        <v>156</v>
      </c>
      <c r="D3" t="s">
        <v>289</v>
      </c>
      <c r="E3" t="s">
        <v>285</v>
      </c>
      <c r="F3" t="s">
        <v>623</v>
      </c>
      <c r="G3" t="s">
        <v>132</v>
      </c>
      <c r="H3" t="s">
        <v>540</v>
      </c>
      <c r="I3" s="4" t="s">
        <v>707</v>
      </c>
      <c r="J3" s="13" t="s">
        <v>705</v>
      </c>
      <c r="K3" t="s">
        <v>613</v>
      </c>
    </row>
    <row r="4" spans="1:11">
      <c r="A4" s="7" t="s">
        <v>177</v>
      </c>
      <c r="B4" s="7" t="s">
        <v>57</v>
      </c>
      <c r="C4" s="7" t="s">
        <v>187</v>
      </c>
      <c r="D4" t="s">
        <v>286</v>
      </c>
      <c r="E4" t="s">
        <v>284</v>
      </c>
      <c r="F4" t="s">
        <v>624</v>
      </c>
      <c r="G4" t="s">
        <v>133</v>
      </c>
      <c r="H4" t="s">
        <v>541</v>
      </c>
      <c r="I4" s="4" t="s">
        <v>708</v>
      </c>
      <c r="J4" s="13" t="s">
        <v>697</v>
      </c>
      <c r="K4" t="s">
        <v>616</v>
      </c>
    </row>
    <row r="5" spans="1:11">
      <c r="A5" s="7" t="s">
        <v>188</v>
      </c>
      <c r="B5" s="7" t="s">
        <v>58</v>
      </c>
      <c r="C5" s="7" t="s">
        <v>187</v>
      </c>
      <c r="D5" s="4" t="s">
        <v>290</v>
      </c>
      <c r="E5" t="s">
        <v>692</v>
      </c>
      <c r="F5" t="s">
        <v>625</v>
      </c>
      <c r="G5" t="s">
        <v>140</v>
      </c>
      <c r="H5" t="s">
        <v>542</v>
      </c>
      <c r="I5" s="4" t="s">
        <v>709</v>
      </c>
      <c r="J5" s="13" t="s">
        <v>704</v>
      </c>
      <c r="K5" t="s">
        <v>594</v>
      </c>
    </row>
    <row r="6" spans="1:11">
      <c r="A6" s="7" t="s">
        <v>59</v>
      </c>
      <c r="B6" s="7" t="s">
        <v>59</v>
      </c>
      <c r="C6" s="7" t="s">
        <v>187</v>
      </c>
      <c r="D6" s="4" t="s">
        <v>291</v>
      </c>
      <c r="E6" t="s">
        <v>805</v>
      </c>
      <c r="F6" s="4" t="s">
        <v>626</v>
      </c>
      <c r="G6" s="4" t="s">
        <v>146</v>
      </c>
      <c r="H6" t="s">
        <v>543</v>
      </c>
      <c r="I6" t="s">
        <v>710</v>
      </c>
      <c r="J6" s="13" t="s">
        <v>700</v>
      </c>
      <c r="K6" t="s">
        <v>611</v>
      </c>
    </row>
    <row r="7" spans="1:11">
      <c r="A7" s="7" t="s">
        <v>189</v>
      </c>
      <c r="B7" s="7" t="s">
        <v>60</v>
      </c>
      <c r="C7" s="7" t="s">
        <v>157</v>
      </c>
      <c r="D7" t="s">
        <v>292</v>
      </c>
      <c r="E7" t="s">
        <v>283</v>
      </c>
      <c r="F7" t="s">
        <v>627</v>
      </c>
      <c r="G7" t="s">
        <v>137</v>
      </c>
      <c r="H7" t="s">
        <v>544</v>
      </c>
      <c r="I7" t="s">
        <v>711</v>
      </c>
      <c r="J7" s="13" t="s">
        <v>717</v>
      </c>
      <c r="K7" t="s">
        <v>566</v>
      </c>
    </row>
    <row r="8" spans="1:11">
      <c r="A8" s="7" t="s">
        <v>190</v>
      </c>
      <c r="B8" s="7" t="s">
        <v>61</v>
      </c>
      <c r="C8" s="7" t="s">
        <v>158</v>
      </c>
      <c r="D8" t="s">
        <v>469</v>
      </c>
      <c r="E8" t="s">
        <v>282</v>
      </c>
      <c r="F8" s="4" t="s">
        <v>628</v>
      </c>
      <c r="G8" s="4" t="s">
        <v>149</v>
      </c>
      <c r="H8" t="s">
        <v>545</v>
      </c>
      <c r="I8" t="s">
        <v>712</v>
      </c>
      <c r="J8" s="13" t="s">
        <v>699</v>
      </c>
      <c r="K8" t="s">
        <v>579</v>
      </c>
    </row>
    <row r="9" spans="1:11">
      <c r="A9" s="7" t="s">
        <v>191</v>
      </c>
      <c r="B9" s="7" t="s">
        <v>62</v>
      </c>
      <c r="C9" s="7" t="s">
        <v>158</v>
      </c>
      <c r="D9" t="s">
        <v>293</v>
      </c>
      <c r="E9" t="s">
        <v>281</v>
      </c>
      <c r="F9" s="4" t="s">
        <v>629</v>
      </c>
      <c r="G9" s="4" t="s">
        <v>148</v>
      </c>
      <c r="H9" t="s">
        <v>546</v>
      </c>
      <c r="I9" t="s">
        <v>713</v>
      </c>
      <c r="J9" s="13" t="s">
        <v>702</v>
      </c>
      <c r="K9" t="s">
        <v>573</v>
      </c>
    </row>
    <row r="10" spans="1:11">
      <c r="A10" s="7" t="s">
        <v>192</v>
      </c>
      <c r="B10" s="7" t="s">
        <v>63</v>
      </c>
      <c r="C10" s="7" t="s">
        <v>159</v>
      </c>
      <c r="D10" t="s">
        <v>470</v>
      </c>
      <c r="E10" t="s">
        <v>280</v>
      </c>
      <c r="F10" t="s">
        <v>630</v>
      </c>
      <c r="G10" t="s">
        <v>139</v>
      </c>
      <c r="H10" t="s">
        <v>547</v>
      </c>
      <c r="I10" t="s">
        <v>714</v>
      </c>
      <c r="J10" s="13" t="s">
        <v>718</v>
      </c>
      <c r="K10" t="s">
        <v>595</v>
      </c>
    </row>
    <row r="11" spans="1:11">
      <c r="A11" s="7" t="s">
        <v>193</v>
      </c>
      <c r="B11" s="7" t="s">
        <v>64</v>
      </c>
      <c r="C11" s="7" t="s">
        <v>159</v>
      </c>
      <c r="D11" t="s">
        <v>294</v>
      </c>
      <c r="E11" t="s">
        <v>279</v>
      </c>
      <c r="F11" t="s">
        <v>631</v>
      </c>
      <c r="G11" t="s">
        <v>130</v>
      </c>
      <c r="H11" t="s">
        <v>548</v>
      </c>
      <c r="I11" t="s">
        <v>715</v>
      </c>
      <c r="J11" s="13" t="s">
        <v>701</v>
      </c>
      <c r="K11" t="s">
        <v>591</v>
      </c>
    </row>
    <row r="12" spans="1:11">
      <c r="A12" s="7" t="s">
        <v>194</v>
      </c>
      <c r="B12" s="7" t="s">
        <v>65</v>
      </c>
      <c r="C12" s="7" t="s">
        <v>65</v>
      </c>
      <c r="D12" t="s">
        <v>295</v>
      </c>
      <c r="E12" t="s">
        <v>278</v>
      </c>
      <c r="F12" t="s">
        <v>632</v>
      </c>
      <c r="G12" t="s">
        <v>143</v>
      </c>
      <c r="H12" t="s">
        <v>549</v>
      </c>
      <c r="I12" t="s">
        <v>716</v>
      </c>
      <c r="J12" s="13" t="s">
        <v>695</v>
      </c>
      <c r="K12" t="s">
        <v>602</v>
      </c>
    </row>
    <row r="13" spans="1:11">
      <c r="A13" s="7" t="s">
        <v>195</v>
      </c>
      <c r="B13" s="7" t="s">
        <v>66</v>
      </c>
      <c r="C13" s="7" t="s">
        <v>65</v>
      </c>
      <c r="D13" t="s">
        <v>471</v>
      </c>
      <c r="E13" t="s">
        <v>730</v>
      </c>
      <c r="F13" t="s">
        <v>633</v>
      </c>
      <c r="G13" t="s">
        <v>144</v>
      </c>
      <c r="H13" t="s">
        <v>550</v>
      </c>
      <c r="J13" s="13" t="s">
        <v>698</v>
      </c>
      <c r="K13" t="s">
        <v>593</v>
      </c>
    </row>
    <row r="14" spans="1:11">
      <c r="A14" s="7" t="s">
        <v>196</v>
      </c>
      <c r="B14" s="7" t="s">
        <v>67</v>
      </c>
      <c r="C14" s="7" t="s">
        <v>67</v>
      </c>
      <c r="D14" t="s">
        <v>287</v>
      </c>
      <c r="E14" t="s">
        <v>731</v>
      </c>
      <c r="F14" t="s">
        <v>634</v>
      </c>
      <c r="G14" t="s">
        <v>134</v>
      </c>
      <c r="H14" t="s">
        <v>551</v>
      </c>
      <c r="J14" s="13" t="s">
        <v>39</v>
      </c>
      <c r="K14" t="s">
        <v>561</v>
      </c>
    </row>
    <row r="15" spans="1:11">
      <c r="A15" s="7" t="s">
        <v>197</v>
      </c>
      <c r="B15" s="7" t="s">
        <v>68</v>
      </c>
      <c r="C15" s="7" t="s">
        <v>68</v>
      </c>
      <c r="D15" t="s">
        <v>472</v>
      </c>
      <c r="E15" t="s">
        <v>732</v>
      </c>
      <c r="F15" t="s">
        <v>635</v>
      </c>
      <c r="G15" t="s">
        <v>135</v>
      </c>
      <c r="H15" t="s">
        <v>552</v>
      </c>
      <c r="J15" t="s">
        <v>696</v>
      </c>
      <c r="K15" t="s">
        <v>598</v>
      </c>
    </row>
    <row r="16" spans="1:11">
      <c r="A16" s="7" t="s">
        <v>198</v>
      </c>
      <c r="B16" s="7" t="s">
        <v>69</v>
      </c>
      <c r="C16" s="7" t="s">
        <v>160</v>
      </c>
      <c r="D16" t="s">
        <v>473</v>
      </c>
      <c r="E16" t="s">
        <v>277</v>
      </c>
      <c r="F16" t="s">
        <v>636</v>
      </c>
      <c r="G16" t="s">
        <v>136</v>
      </c>
      <c r="H16" t="s">
        <v>553</v>
      </c>
      <c r="J16" t="s">
        <v>703</v>
      </c>
      <c r="K16" t="s">
        <v>571</v>
      </c>
    </row>
    <row r="17" spans="1:11">
      <c r="A17" s="7" t="s">
        <v>199</v>
      </c>
      <c r="B17" s="7" t="s">
        <v>70</v>
      </c>
      <c r="C17" s="7" t="s">
        <v>161</v>
      </c>
      <c r="D17" t="s">
        <v>296</v>
      </c>
      <c r="E17" t="s">
        <v>689</v>
      </c>
      <c r="F17" t="s">
        <v>637</v>
      </c>
      <c r="G17" t="s">
        <v>141</v>
      </c>
      <c r="H17" t="s">
        <v>554</v>
      </c>
      <c r="K17" t="s">
        <v>610</v>
      </c>
    </row>
    <row r="18" spans="1:11">
      <c r="A18" s="7" t="s">
        <v>200</v>
      </c>
      <c r="B18" s="7" t="s">
        <v>71</v>
      </c>
      <c r="C18" s="7" t="s">
        <v>162</v>
      </c>
      <c r="D18" t="s">
        <v>650</v>
      </c>
      <c r="E18" t="s">
        <v>276</v>
      </c>
      <c r="F18" t="s">
        <v>638</v>
      </c>
      <c r="G18" t="s">
        <v>142</v>
      </c>
      <c r="H18" t="s">
        <v>555</v>
      </c>
      <c r="K18" t="s">
        <v>565</v>
      </c>
    </row>
    <row r="19" spans="1:11">
      <c r="A19" s="7">
        <v>282</v>
      </c>
      <c r="B19" s="7" t="s">
        <v>72</v>
      </c>
      <c r="C19" s="7" t="s">
        <v>162</v>
      </c>
      <c r="D19" t="s">
        <v>297</v>
      </c>
      <c r="E19" t="s">
        <v>733</v>
      </c>
      <c r="F19" t="s">
        <v>639</v>
      </c>
      <c r="G19" t="s">
        <v>138</v>
      </c>
      <c r="K19" t="s">
        <v>563</v>
      </c>
    </row>
    <row r="20" spans="1:11">
      <c r="A20" s="7" t="s">
        <v>201</v>
      </c>
      <c r="B20" s="7" t="s">
        <v>73</v>
      </c>
      <c r="C20" s="7" t="s">
        <v>162</v>
      </c>
      <c r="D20" t="s">
        <v>474</v>
      </c>
      <c r="E20" t="s">
        <v>688</v>
      </c>
      <c r="F20" s="4" t="s">
        <v>640</v>
      </c>
      <c r="G20" s="4" t="s">
        <v>145</v>
      </c>
      <c r="K20" t="s">
        <v>581</v>
      </c>
    </row>
    <row r="21" spans="1:11">
      <c r="A21" s="7" t="s">
        <v>202</v>
      </c>
      <c r="B21" s="7" t="s">
        <v>74</v>
      </c>
      <c r="C21" s="7" t="s">
        <v>162</v>
      </c>
      <c r="D21" t="s">
        <v>298</v>
      </c>
      <c r="E21" t="s">
        <v>734</v>
      </c>
      <c r="F21" s="4" t="s">
        <v>641</v>
      </c>
      <c r="G21" s="4" t="s">
        <v>147</v>
      </c>
      <c r="K21" t="s">
        <v>597</v>
      </c>
    </row>
    <row r="22" spans="1:11">
      <c r="A22" s="7" t="s">
        <v>203</v>
      </c>
      <c r="B22" s="7" t="s">
        <v>75</v>
      </c>
      <c r="C22" s="7" t="s">
        <v>204</v>
      </c>
      <c r="D22" t="s">
        <v>299</v>
      </c>
      <c r="E22" t="s">
        <v>735</v>
      </c>
      <c r="K22" t="s">
        <v>567</v>
      </c>
    </row>
    <row r="23" spans="1:11">
      <c r="A23" s="7" t="s">
        <v>205</v>
      </c>
      <c r="B23" s="7" t="s">
        <v>76</v>
      </c>
      <c r="C23" s="7" t="s">
        <v>163</v>
      </c>
      <c r="D23" t="s">
        <v>300</v>
      </c>
      <c r="E23" t="s">
        <v>736</v>
      </c>
      <c r="K23" t="s">
        <v>621</v>
      </c>
    </row>
    <row r="24" spans="1:11">
      <c r="A24" s="7" t="s">
        <v>206</v>
      </c>
      <c r="B24" s="7" t="s">
        <v>77</v>
      </c>
      <c r="C24" s="7" t="s">
        <v>164</v>
      </c>
      <c r="D24" t="s">
        <v>301</v>
      </c>
      <c r="E24" t="s">
        <v>690</v>
      </c>
      <c r="K24" t="s">
        <v>590</v>
      </c>
    </row>
    <row r="25" spans="1:11">
      <c r="A25" s="7" t="s">
        <v>207</v>
      </c>
      <c r="B25" s="7" t="s">
        <v>78</v>
      </c>
      <c r="C25" s="7" t="s">
        <v>165</v>
      </c>
      <c r="D25" s="4" t="s">
        <v>475</v>
      </c>
      <c r="E25" t="s">
        <v>691</v>
      </c>
      <c r="K25" t="s">
        <v>568</v>
      </c>
    </row>
    <row r="26" spans="1:11">
      <c r="A26" s="7" t="s">
        <v>208</v>
      </c>
      <c r="B26" s="7" t="s">
        <v>79</v>
      </c>
      <c r="C26" s="7" t="s">
        <v>166</v>
      </c>
      <c r="D26" t="s">
        <v>302</v>
      </c>
      <c r="E26" t="s">
        <v>275</v>
      </c>
      <c r="K26" t="s">
        <v>585</v>
      </c>
    </row>
    <row r="27" spans="1:11">
      <c r="A27" s="7" t="s">
        <v>209</v>
      </c>
      <c r="B27" s="7" t="s">
        <v>80</v>
      </c>
      <c r="C27" s="7" t="s">
        <v>166</v>
      </c>
      <c r="D27" t="s">
        <v>651</v>
      </c>
      <c r="K27" t="s">
        <v>576</v>
      </c>
    </row>
    <row r="28" spans="1:11">
      <c r="A28" s="7" t="s">
        <v>210</v>
      </c>
      <c r="B28" s="7" t="s">
        <v>81</v>
      </c>
      <c r="C28" s="7" t="s">
        <v>167</v>
      </c>
      <c r="D28" t="s">
        <v>303</v>
      </c>
      <c r="K28" t="s">
        <v>617</v>
      </c>
    </row>
    <row r="29" spans="1:11">
      <c r="A29" s="7" t="s">
        <v>211</v>
      </c>
      <c r="B29" s="7" t="s">
        <v>82</v>
      </c>
      <c r="C29" s="7" t="s">
        <v>168</v>
      </c>
      <c r="D29" t="s">
        <v>652</v>
      </c>
      <c r="K29" t="s">
        <v>601</v>
      </c>
    </row>
    <row r="30" spans="1:11">
      <c r="A30" s="7" t="s">
        <v>212</v>
      </c>
      <c r="B30" s="7" t="s">
        <v>83</v>
      </c>
      <c r="C30" s="7" t="s">
        <v>169</v>
      </c>
      <c r="D30" t="s">
        <v>304</v>
      </c>
      <c r="K30" t="s">
        <v>583</v>
      </c>
    </row>
    <row r="31" spans="1:11">
      <c r="A31" s="7" t="s">
        <v>213</v>
      </c>
      <c r="B31" s="7" t="s">
        <v>84</v>
      </c>
      <c r="C31" s="7" t="s">
        <v>84</v>
      </c>
      <c r="D31" t="s">
        <v>653</v>
      </c>
      <c r="K31" t="s">
        <v>574</v>
      </c>
    </row>
    <row r="32" spans="1:11">
      <c r="A32" s="7" t="s">
        <v>214</v>
      </c>
      <c r="B32" s="7" t="s">
        <v>85</v>
      </c>
      <c r="C32" s="7" t="s">
        <v>85</v>
      </c>
      <c r="D32" t="s">
        <v>288</v>
      </c>
      <c r="K32" t="s">
        <v>618</v>
      </c>
    </row>
    <row r="33" spans="1:11">
      <c r="A33" s="7" t="s">
        <v>215</v>
      </c>
      <c r="B33" s="7" t="s">
        <v>86</v>
      </c>
      <c r="C33" s="7" t="s">
        <v>86</v>
      </c>
      <c r="D33" t="s">
        <v>305</v>
      </c>
      <c r="K33" t="s">
        <v>570</v>
      </c>
    </row>
    <row r="34" spans="1:11">
      <c r="A34" s="7" t="s">
        <v>216</v>
      </c>
      <c r="B34" s="7" t="s">
        <v>87</v>
      </c>
      <c r="C34" s="7" t="s">
        <v>86</v>
      </c>
      <c r="D34" s="4" t="s">
        <v>654</v>
      </c>
      <c r="K34" t="s">
        <v>587</v>
      </c>
    </row>
    <row r="35" spans="1:11">
      <c r="A35" s="7" t="s">
        <v>217</v>
      </c>
      <c r="B35" s="7" t="s">
        <v>88</v>
      </c>
      <c r="C35" s="7" t="s">
        <v>86</v>
      </c>
      <c r="D35" t="s">
        <v>306</v>
      </c>
      <c r="K35" t="s">
        <v>622</v>
      </c>
    </row>
    <row r="36" spans="1:11">
      <c r="A36" s="7" t="s">
        <v>218</v>
      </c>
      <c r="B36" s="7" t="s">
        <v>89</v>
      </c>
      <c r="C36" s="7" t="s">
        <v>89</v>
      </c>
      <c r="D36" t="s">
        <v>476</v>
      </c>
      <c r="K36" t="s">
        <v>589</v>
      </c>
    </row>
    <row r="37" spans="1:11">
      <c r="A37" s="7" t="s">
        <v>219</v>
      </c>
      <c r="B37" s="7" t="s">
        <v>90</v>
      </c>
      <c r="C37" s="7" t="s">
        <v>178</v>
      </c>
      <c r="D37" t="s">
        <v>307</v>
      </c>
      <c r="K37" t="s">
        <v>600</v>
      </c>
    </row>
    <row r="38" spans="1:11">
      <c r="A38" s="7" t="s">
        <v>220</v>
      </c>
      <c r="B38" s="7" t="s">
        <v>91</v>
      </c>
      <c r="C38" s="7" t="s">
        <v>170</v>
      </c>
      <c r="D38" t="s">
        <v>308</v>
      </c>
      <c r="K38" t="s">
        <v>620</v>
      </c>
    </row>
    <row r="39" spans="1:11">
      <c r="A39" s="7" t="s">
        <v>221</v>
      </c>
      <c r="B39" s="7" t="s">
        <v>92</v>
      </c>
      <c r="C39" s="7" t="s">
        <v>171</v>
      </c>
      <c r="D39" t="s">
        <v>309</v>
      </c>
      <c r="K39" t="s">
        <v>614</v>
      </c>
    </row>
    <row r="40" spans="1:11">
      <c r="A40" s="7" t="s">
        <v>222</v>
      </c>
      <c r="B40" s="7" t="s">
        <v>93</v>
      </c>
      <c r="C40" s="7" t="s">
        <v>171</v>
      </c>
      <c r="D40" t="s">
        <v>655</v>
      </c>
      <c r="K40" t="s">
        <v>560</v>
      </c>
    </row>
    <row r="41" spans="1:11">
      <c r="A41" s="7" t="s">
        <v>223</v>
      </c>
      <c r="B41" s="7" t="s">
        <v>94</v>
      </c>
      <c r="C41" s="7" t="s">
        <v>171</v>
      </c>
      <c r="D41" t="s">
        <v>477</v>
      </c>
      <c r="K41" t="s">
        <v>557</v>
      </c>
    </row>
    <row r="42" spans="1:11">
      <c r="A42" s="7" t="s">
        <v>224</v>
      </c>
      <c r="B42" s="7" t="s">
        <v>95</v>
      </c>
      <c r="C42" s="7" t="s">
        <v>171</v>
      </c>
      <c r="D42" t="s">
        <v>310</v>
      </c>
      <c r="K42" t="s">
        <v>604</v>
      </c>
    </row>
    <row r="43" spans="1:11">
      <c r="A43" s="7" t="s">
        <v>225</v>
      </c>
      <c r="B43" s="7" t="s">
        <v>96</v>
      </c>
      <c r="C43" s="7" t="s">
        <v>171</v>
      </c>
      <c r="D43" t="s">
        <v>311</v>
      </c>
      <c r="K43" t="s">
        <v>607</v>
      </c>
    </row>
    <row r="44" spans="1:11">
      <c r="A44" s="7" t="s">
        <v>226</v>
      </c>
      <c r="B44" s="7" t="s">
        <v>97</v>
      </c>
      <c r="C44" s="7" t="s">
        <v>171</v>
      </c>
      <c r="D44" t="s">
        <v>656</v>
      </c>
      <c r="K44" t="s">
        <v>569</v>
      </c>
    </row>
    <row r="45" spans="1:11">
      <c r="A45" s="7" t="s">
        <v>227</v>
      </c>
      <c r="B45" s="7" t="s">
        <v>98</v>
      </c>
      <c r="C45" s="7" t="s">
        <v>172</v>
      </c>
      <c r="D45" t="s">
        <v>312</v>
      </c>
      <c r="K45" t="s">
        <v>619</v>
      </c>
    </row>
    <row r="46" spans="1:11">
      <c r="A46" s="7" t="s">
        <v>228</v>
      </c>
      <c r="B46" s="7" t="s">
        <v>99</v>
      </c>
      <c r="C46" s="7" t="s">
        <v>99</v>
      </c>
      <c r="D46" t="s">
        <v>478</v>
      </c>
      <c r="K46" t="s">
        <v>606</v>
      </c>
    </row>
    <row r="47" spans="1:11">
      <c r="A47" s="7" t="s">
        <v>229</v>
      </c>
      <c r="B47" s="7" t="s">
        <v>100</v>
      </c>
      <c r="C47" t="s">
        <v>173</v>
      </c>
      <c r="D47" t="s">
        <v>313</v>
      </c>
      <c r="K47" t="s">
        <v>596</v>
      </c>
    </row>
    <row r="48" spans="1:11">
      <c r="A48" s="7" t="s">
        <v>230</v>
      </c>
      <c r="B48" s="7" t="s">
        <v>101</v>
      </c>
      <c r="C48" s="7" t="s">
        <v>174</v>
      </c>
      <c r="D48" t="s">
        <v>314</v>
      </c>
      <c r="K48" t="s">
        <v>609</v>
      </c>
    </row>
    <row r="49" spans="1:11">
      <c r="A49" s="7" t="s">
        <v>231</v>
      </c>
      <c r="B49" s="7" t="s">
        <v>102</v>
      </c>
      <c r="C49" s="7" t="s">
        <v>175</v>
      </c>
      <c r="D49" t="s">
        <v>315</v>
      </c>
      <c r="K49" t="s">
        <v>558</v>
      </c>
    </row>
    <row r="50" spans="1:11">
      <c r="A50" s="7" t="s">
        <v>232</v>
      </c>
      <c r="B50" s="7" t="s">
        <v>103</v>
      </c>
      <c r="C50" s="7" t="s">
        <v>728</v>
      </c>
      <c r="D50" t="s">
        <v>657</v>
      </c>
      <c r="K50" t="s">
        <v>564</v>
      </c>
    </row>
    <row r="51" spans="1:11">
      <c r="A51" s="7" t="s">
        <v>233</v>
      </c>
      <c r="B51" s="7" t="s">
        <v>104</v>
      </c>
      <c r="C51" s="7" t="s">
        <v>729</v>
      </c>
      <c r="D51" t="s">
        <v>316</v>
      </c>
      <c r="K51" t="s">
        <v>575</v>
      </c>
    </row>
    <row r="52" spans="1:11">
      <c r="A52" s="7" t="s">
        <v>234</v>
      </c>
      <c r="B52" s="7" t="s">
        <v>105</v>
      </c>
      <c r="C52" s="7" t="s">
        <v>182</v>
      </c>
      <c r="D52" t="s">
        <v>479</v>
      </c>
      <c r="K52" t="s">
        <v>580</v>
      </c>
    </row>
    <row r="53" spans="1:11">
      <c r="A53" s="7" t="s">
        <v>235</v>
      </c>
      <c r="B53" s="7" t="s">
        <v>106</v>
      </c>
      <c r="C53" s="7" t="s">
        <v>182</v>
      </c>
      <c r="D53" t="s">
        <v>317</v>
      </c>
      <c r="K53" t="s">
        <v>572</v>
      </c>
    </row>
    <row r="54" spans="1:11">
      <c r="A54" s="7" t="s">
        <v>236</v>
      </c>
      <c r="B54" s="7" t="s">
        <v>107</v>
      </c>
      <c r="C54" s="7" t="s">
        <v>179</v>
      </c>
      <c r="D54" t="s">
        <v>480</v>
      </c>
      <c r="K54" t="s">
        <v>586</v>
      </c>
    </row>
    <row r="55" spans="1:11">
      <c r="A55" s="7" t="s">
        <v>237</v>
      </c>
      <c r="B55" s="7" t="s">
        <v>108</v>
      </c>
      <c r="C55" s="7" t="s">
        <v>238</v>
      </c>
      <c r="D55" t="s">
        <v>658</v>
      </c>
      <c r="K55" t="s">
        <v>603</v>
      </c>
    </row>
    <row r="56" spans="1:11">
      <c r="A56" s="7" t="s">
        <v>239</v>
      </c>
      <c r="B56" s="7" t="s">
        <v>240</v>
      </c>
      <c r="C56" s="7" t="s">
        <v>240</v>
      </c>
      <c r="D56" s="4" t="s">
        <v>481</v>
      </c>
      <c r="K56" t="s">
        <v>584</v>
      </c>
    </row>
    <row r="57" spans="1:11">
      <c r="A57" s="7" t="s">
        <v>241</v>
      </c>
      <c r="B57" s="7" t="s">
        <v>109</v>
      </c>
      <c r="C57" s="7" t="s">
        <v>165</v>
      </c>
      <c r="D57" t="s">
        <v>482</v>
      </c>
      <c r="K57" t="s">
        <v>556</v>
      </c>
    </row>
    <row r="58" spans="1:11">
      <c r="A58" s="7" t="s">
        <v>242</v>
      </c>
      <c r="B58" s="7" t="s">
        <v>110</v>
      </c>
      <c r="C58" s="7" t="s">
        <v>180</v>
      </c>
      <c r="D58" t="s">
        <v>318</v>
      </c>
      <c r="K58" t="s">
        <v>582</v>
      </c>
    </row>
    <row r="59" spans="1:11">
      <c r="A59" s="7" t="s">
        <v>243</v>
      </c>
      <c r="B59" s="7" t="s">
        <v>111</v>
      </c>
      <c r="C59" s="7" t="s">
        <v>111</v>
      </c>
      <c r="D59" t="s">
        <v>483</v>
      </c>
      <c r="K59" t="s">
        <v>588</v>
      </c>
    </row>
    <row r="60" spans="1:11">
      <c r="A60" s="7" t="s">
        <v>244</v>
      </c>
      <c r="B60" s="7" t="s">
        <v>112</v>
      </c>
      <c r="C60" s="7" t="s">
        <v>111</v>
      </c>
      <c r="D60" t="s">
        <v>484</v>
      </c>
      <c r="K60" t="s">
        <v>612</v>
      </c>
    </row>
    <row r="61" spans="1:11">
      <c r="A61" s="7" t="s">
        <v>245</v>
      </c>
      <c r="B61" s="7" t="s">
        <v>113</v>
      </c>
      <c r="C61" s="7" t="s">
        <v>113</v>
      </c>
      <c r="D61" t="s">
        <v>319</v>
      </c>
      <c r="K61" t="s">
        <v>562</v>
      </c>
    </row>
    <row r="62" spans="1:11">
      <c r="A62" s="7" t="s">
        <v>246</v>
      </c>
      <c r="B62" s="7" t="s">
        <v>114</v>
      </c>
      <c r="C62" s="7" t="s">
        <v>249</v>
      </c>
      <c r="D62" s="4" t="s">
        <v>320</v>
      </c>
      <c r="K62" t="s">
        <v>577</v>
      </c>
    </row>
    <row r="63" spans="1:11">
      <c r="A63" s="7" t="s">
        <v>247</v>
      </c>
      <c r="B63" s="7" t="s">
        <v>115</v>
      </c>
      <c r="C63" s="7" t="s">
        <v>176</v>
      </c>
      <c r="D63" t="s">
        <v>321</v>
      </c>
      <c r="K63" t="s">
        <v>615</v>
      </c>
    </row>
    <row r="64" spans="1:11">
      <c r="A64" s="7" t="s">
        <v>248</v>
      </c>
      <c r="B64" s="7" t="s">
        <v>116</v>
      </c>
      <c r="C64" s="7" t="s">
        <v>249</v>
      </c>
      <c r="D64" t="s">
        <v>322</v>
      </c>
      <c r="K64" t="s">
        <v>559</v>
      </c>
    </row>
    <row r="65" spans="1:11">
      <c r="A65" s="7" t="s">
        <v>250</v>
      </c>
      <c r="B65" s="7" t="s">
        <v>117</v>
      </c>
      <c r="C65" s="7" t="s">
        <v>249</v>
      </c>
      <c r="D65" t="s">
        <v>323</v>
      </c>
      <c r="K65" t="s">
        <v>605</v>
      </c>
    </row>
    <row r="66" spans="1:11">
      <c r="A66" s="7" t="s">
        <v>251</v>
      </c>
      <c r="B66" s="7" t="s">
        <v>118</v>
      </c>
      <c r="C66" s="7" t="s">
        <v>249</v>
      </c>
      <c r="D66" t="s">
        <v>324</v>
      </c>
      <c r="K66" t="s">
        <v>592</v>
      </c>
    </row>
    <row r="67" spans="1:11">
      <c r="A67" s="7" t="s">
        <v>252</v>
      </c>
      <c r="B67" s="7" t="s">
        <v>119</v>
      </c>
      <c r="C67" s="7" t="s">
        <v>249</v>
      </c>
      <c r="D67" t="s">
        <v>659</v>
      </c>
      <c r="K67" t="s">
        <v>608</v>
      </c>
    </row>
    <row r="68" spans="1:11">
      <c r="A68" s="7" t="s">
        <v>253</v>
      </c>
      <c r="B68" s="7" t="s">
        <v>120</v>
      </c>
      <c r="C68" s="7" t="s">
        <v>254</v>
      </c>
      <c r="D68" s="4" t="s">
        <v>325</v>
      </c>
      <c r="K68" t="s">
        <v>599</v>
      </c>
    </row>
    <row r="69" spans="1:11">
      <c r="A69" s="7" t="s">
        <v>255</v>
      </c>
      <c r="B69" s="7" t="s">
        <v>121</v>
      </c>
      <c r="C69" s="7" t="s">
        <v>121</v>
      </c>
      <c r="D69" t="s">
        <v>660</v>
      </c>
      <c r="K69" t="s">
        <v>578</v>
      </c>
    </row>
    <row r="70" spans="1:11">
      <c r="A70" s="7" t="s">
        <v>256</v>
      </c>
      <c r="B70" s="7" t="s">
        <v>122</v>
      </c>
      <c r="C70" s="7" t="s">
        <v>181</v>
      </c>
      <c r="D70" t="s">
        <v>326</v>
      </c>
    </row>
    <row r="71" spans="1:11">
      <c r="A71" s="7" t="s">
        <v>257</v>
      </c>
      <c r="B71" s="7" t="s">
        <v>258</v>
      </c>
      <c r="C71" s="7" t="s">
        <v>259</v>
      </c>
      <c r="D71" t="s">
        <v>327</v>
      </c>
    </row>
    <row r="72" spans="1:11">
      <c r="A72" s="7" t="s">
        <v>260</v>
      </c>
      <c r="B72" s="7" t="s">
        <v>261</v>
      </c>
      <c r="C72" s="7" t="s">
        <v>259</v>
      </c>
      <c r="D72" t="s">
        <v>328</v>
      </c>
    </row>
    <row r="73" spans="1:11">
      <c r="A73" s="7" t="s">
        <v>262</v>
      </c>
      <c r="B73" s="7" t="s">
        <v>263</v>
      </c>
      <c r="C73" s="7" t="s">
        <v>259</v>
      </c>
      <c r="D73" t="s">
        <v>329</v>
      </c>
    </row>
    <row r="74" spans="1:11">
      <c r="A74" s="7" t="s">
        <v>264</v>
      </c>
      <c r="B74" s="7" t="s">
        <v>265</v>
      </c>
      <c r="C74" s="7" t="s">
        <v>259</v>
      </c>
      <c r="D74" t="s">
        <v>485</v>
      </c>
    </row>
    <row r="75" spans="1:11">
      <c r="A75" s="7" t="s">
        <v>266</v>
      </c>
      <c r="B75" s="7" t="s">
        <v>267</v>
      </c>
      <c r="C75" s="7" t="s">
        <v>171</v>
      </c>
      <c r="D75" t="s">
        <v>330</v>
      </c>
    </row>
    <row r="76" spans="1:11">
      <c r="A76" s="7" t="s">
        <v>268</v>
      </c>
      <c r="B76" s="7" t="s">
        <v>269</v>
      </c>
      <c r="C76" s="7" t="s">
        <v>171</v>
      </c>
      <c r="D76" t="s">
        <v>486</v>
      </c>
    </row>
    <row r="77" spans="1:11">
      <c r="A77" s="7" t="s">
        <v>270</v>
      </c>
      <c r="B77" s="7" t="s">
        <v>271</v>
      </c>
      <c r="C77" s="7" t="s">
        <v>272</v>
      </c>
      <c r="D77" t="s">
        <v>331</v>
      </c>
    </row>
    <row r="78" spans="1:11">
      <c r="A78" s="7" t="s">
        <v>273</v>
      </c>
      <c r="B78" s="7" t="s">
        <v>274</v>
      </c>
      <c r="C78" s="7" t="s">
        <v>272</v>
      </c>
      <c r="D78" t="s">
        <v>487</v>
      </c>
    </row>
    <row r="79" spans="1:11">
      <c r="C79" s="7"/>
      <c r="D79" t="s">
        <v>332</v>
      </c>
    </row>
    <row r="80" spans="1:11">
      <c r="C80" s="7"/>
      <c r="D80" t="s">
        <v>488</v>
      </c>
    </row>
    <row r="81" spans="3:4">
      <c r="C81" s="7"/>
      <c r="D81" t="s">
        <v>333</v>
      </c>
    </row>
    <row r="82" spans="3:4">
      <c r="C82" s="7"/>
      <c r="D82" t="s">
        <v>334</v>
      </c>
    </row>
    <row r="83" spans="3:4">
      <c r="C83" s="7"/>
      <c r="D83" t="s">
        <v>661</v>
      </c>
    </row>
    <row r="84" spans="3:4">
      <c r="C84" s="7"/>
      <c r="D84" t="s">
        <v>489</v>
      </c>
    </row>
    <row r="85" spans="3:4">
      <c r="C85" s="7"/>
      <c r="D85" t="s">
        <v>335</v>
      </c>
    </row>
    <row r="86" spans="3:4">
      <c r="C86" s="7"/>
      <c r="D86" t="s">
        <v>336</v>
      </c>
    </row>
    <row r="87" spans="3:4">
      <c r="C87" s="7"/>
      <c r="D87" t="s">
        <v>337</v>
      </c>
    </row>
    <row r="88" spans="3:4">
      <c r="C88" s="7"/>
      <c r="D88" t="s">
        <v>490</v>
      </c>
    </row>
    <row r="89" spans="3:4">
      <c r="C89" s="7"/>
      <c r="D89" t="s">
        <v>491</v>
      </c>
    </row>
    <row r="90" spans="3:4">
      <c r="C90" s="7"/>
      <c r="D90" t="s">
        <v>662</v>
      </c>
    </row>
    <row r="91" spans="3:4">
      <c r="C91" s="7"/>
      <c r="D91" t="s">
        <v>338</v>
      </c>
    </row>
    <row r="92" spans="3:4">
      <c r="C92" s="7"/>
      <c r="D92" t="s">
        <v>339</v>
      </c>
    </row>
    <row r="93" spans="3:4">
      <c r="C93" s="7"/>
      <c r="D93" t="s">
        <v>340</v>
      </c>
    </row>
    <row r="94" spans="3:4">
      <c r="C94" s="7"/>
      <c r="D94" t="s">
        <v>739</v>
      </c>
    </row>
    <row r="95" spans="3:4">
      <c r="C95" s="7"/>
      <c r="D95" t="s">
        <v>341</v>
      </c>
    </row>
    <row r="96" spans="3:4">
      <c r="C96" s="7"/>
      <c r="D96" t="s">
        <v>342</v>
      </c>
    </row>
    <row r="97" spans="3:4">
      <c r="C97" s="7"/>
      <c r="D97" t="s">
        <v>663</v>
      </c>
    </row>
    <row r="98" spans="3:4">
      <c r="C98" s="7"/>
      <c r="D98" t="s">
        <v>343</v>
      </c>
    </row>
    <row r="99" spans="3:4">
      <c r="C99" s="7"/>
      <c r="D99" t="s">
        <v>344</v>
      </c>
    </row>
    <row r="100" spans="3:4">
      <c r="C100" s="7"/>
      <c r="D100" t="s">
        <v>345</v>
      </c>
    </row>
    <row r="101" spans="3:4">
      <c r="D101" t="s">
        <v>346</v>
      </c>
    </row>
    <row r="102" spans="3:4">
      <c r="D102" t="s">
        <v>664</v>
      </c>
    </row>
    <row r="103" spans="3:4">
      <c r="D103" t="s">
        <v>347</v>
      </c>
    </row>
    <row r="104" spans="3:4">
      <c r="D104" t="s">
        <v>348</v>
      </c>
    </row>
    <row r="105" spans="3:4">
      <c r="D105" t="s">
        <v>665</v>
      </c>
    </row>
    <row r="106" spans="3:4">
      <c r="D106" t="s">
        <v>740</v>
      </c>
    </row>
    <row r="107" spans="3:4">
      <c r="D107" t="s">
        <v>349</v>
      </c>
    </row>
    <row r="108" spans="3:4">
      <c r="D108" t="s">
        <v>350</v>
      </c>
    </row>
    <row r="109" spans="3:4">
      <c r="D109" t="s">
        <v>351</v>
      </c>
    </row>
    <row r="110" spans="3:4">
      <c r="D110" t="s">
        <v>352</v>
      </c>
    </row>
    <row r="111" spans="3:4">
      <c r="D111" t="s">
        <v>353</v>
      </c>
    </row>
    <row r="112" spans="3:4">
      <c r="D112" t="s">
        <v>354</v>
      </c>
    </row>
    <row r="113" spans="4:4">
      <c r="D113" t="s">
        <v>355</v>
      </c>
    </row>
    <row r="114" spans="4:4">
      <c r="D114" t="s">
        <v>666</v>
      </c>
    </row>
    <row r="115" spans="4:4">
      <c r="D115" t="s">
        <v>356</v>
      </c>
    </row>
    <row r="116" spans="4:4">
      <c r="D116" t="s">
        <v>492</v>
      </c>
    </row>
    <row r="117" spans="4:4">
      <c r="D117" t="s">
        <v>493</v>
      </c>
    </row>
    <row r="118" spans="4:4">
      <c r="D118" t="s">
        <v>357</v>
      </c>
    </row>
    <row r="119" spans="4:4">
      <c r="D119" t="s">
        <v>494</v>
      </c>
    </row>
    <row r="120" spans="4:4">
      <c r="D120" t="s">
        <v>358</v>
      </c>
    </row>
    <row r="121" spans="4:4">
      <c r="D121" t="s">
        <v>359</v>
      </c>
    </row>
    <row r="122" spans="4:4">
      <c r="D122" t="s">
        <v>360</v>
      </c>
    </row>
    <row r="123" spans="4:4">
      <c r="D123" t="s">
        <v>495</v>
      </c>
    </row>
    <row r="124" spans="4:4">
      <c r="D124" t="s">
        <v>361</v>
      </c>
    </row>
    <row r="125" spans="4:4">
      <c r="D125" t="s">
        <v>362</v>
      </c>
    </row>
    <row r="126" spans="4:4">
      <c r="D126" t="s">
        <v>363</v>
      </c>
    </row>
    <row r="127" spans="4:4">
      <c r="D127" t="s">
        <v>496</v>
      </c>
    </row>
    <row r="128" spans="4:4">
      <c r="D128" t="s">
        <v>667</v>
      </c>
    </row>
    <row r="129" spans="4:4">
      <c r="D129" t="s">
        <v>364</v>
      </c>
    </row>
    <row r="130" spans="4:4">
      <c r="D130" t="s">
        <v>365</v>
      </c>
    </row>
    <row r="131" spans="4:4">
      <c r="D131" t="s">
        <v>366</v>
      </c>
    </row>
    <row r="132" spans="4:4">
      <c r="D132" t="s">
        <v>497</v>
      </c>
    </row>
    <row r="133" spans="4:4">
      <c r="D133" t="s">
        <v>498</v>
      </c>
    </row>
    <row r="134" spans="4:4">
      <c r="D134" t="s">
        <v>367</v>
      </c>
    </row>
    <row r="135" spans="4:4">
      <c r="D135" t="s">
        <v>668</v>
      </c>
    </row>
    <row r="136" spans="4:4">
      <c r="D136" t="s">
        <v>499</v>
      </c>
    </row>
    <row r="137" spans="4:4">
      <c r="D137" t="s">
        <v>669</v>
      </c>
    </row>
    <row r="138" spans="4:4">
      <c r="D138" t="s">
        <v>670</v>
      </c>
    </row>
    <row r="139" spans="4:4">
      <c r="D139" t="s">
        <v>368</v>
      </c>
    </row>
    <row r="140" spans="4:4">
      <c r="D140" t="s">
        <v>369</v>
      </c>
    </row>
    <row r="141" spans="4:4">
      <c r="D141" t="s">
        <v>671</v>
      </c>
    </row>
    <row r="142" spans="4:4">
      <c r="D142" t="s">
        <v>370</v>
      </c>
    </row>
    <row r="143" spans="4:4">
      <c r="D143" t="s">
        <v>672</v>
      </c>
    </row>
    <row r="144" spans="4:4">
      <c r="D144" t="s">
        <v>371</v>
      </c>
    </row>
    <row r="145" spans="4:4">
      <c r="D145" t="s">
        <v>673</v>
      </c>
    </row>
    <row r="146" spans="4:4">
      <c r="D146" t="s">
        <v>372</v>
      </c>
    </row>
    <row r="147" spans="4:4">
      <c r="D147" t="s">
        <v>674</v>
      </c>
    </row>
    <row r="148" spans="4:4">
      <c r="D148" t="s">
        <v>85</v>
      </c>
    </row>
    <row r="149" spans="4:4">
      <c r="D149" t="s">
        <v>373</v>
      </c>
    </row>
    <row r="150" spans="4:4">
      <c r="D150" t="s">
        <v>374</v>
      </c>
    </row>
    <row r="151" spans="4:4">
      <c r="D151" t="s">
        <v>375</v>
      </c>
    </row>
    <row r="152" spans="4:4">
      <c r="D152" t="s">
        <v>376</v>
      </c>
    </row>
    <row r="153" spans="4:4">
      <c r="D153" t="s">
        <v>500</v>
      </c>
    </row>
    <row r="154" spans="4:4">
      <c r="D154" t="s">
        <v>377</v>
      </c>
    </row>
    <row r="155" spans="4:4">
      <c r="D155" t="s">
        <v>378</v>
      </c>
    </row>
    <row r="156" spans="4:4">
      <c r="D156" t="s">
        <v>379</v>
      </c>
    </row>
    <row r="157" spans="4:4">
      <c r="D157" t="s">
        <v>380</v>
      </c>
    </row>
    <row r="158" spans="4:4">
      <c r="D158" t="s">
        <v>501</v>
      </c>
    </row>
    <row r="159" spans="4:4">
      <c r="D159" t="s">
        <v>381</v>
      </c>
    </row>
    <row r="160" spans="4:4">
      <c r="D160" t="s">
        <v>502</v>
      </c>
    </row>
    <row r="161" spans="4:4">
      <c r="D161" t="s">
        <v>675</v>
      </c>
    </row>
    <row r="162" spans="4:4">
      <c r="D162" t="s">
        <v>503</v>
      </c>
    </row>
    <row r="163" spans="4:4">
      <c r="D163" t="s">
        <v>504</v>
      </c>
    </row>
    <row r="164" spans="4:4">
      <c r="D164" t="s">
        <v>676</v>
      </c>
    </row>
    <row r="165" spans="4:4">
      <c r="D165" t="s">
        <v>505</v>
      </c>
    </row>
    <row r="166" spans="4:4">
      <c r="D166" t="s">
        <v>382</v>
      </c>
    </row>
    <row r="167" spans="4:4">
      <c r="D167" t="s">
        <v>383</v>
      </c>
    </row>
    <row r="168" spans="4:4">
      <c r="D168" t="s">
        <v>384</v>
      </c>
    </row>
    <row r="169" spans="4:4">
      <c r="D169" t="s">
        <v>385</v>
      </c>
    </row>
    <row r="170" spans="4:4">
      <c r="D170" t="s">
        <v>386</v>
      </c>
    </row>
    <row r="171" spans="4:4">
      <c r="D171" t="s">
        <v>387</v>
      </c>
    </row>
    <row r="172" spans="4:4">
      <c r="D172" t="s">
        <v>388</v>
      </c>
    </row>
    <row r="173" spans="4:4">
      <c r="D173" t="s">
        <v>389</v>
      </c>
    </row>
    <row r="174" spans="4:4">
      <c r="D174" t="s">
        <v>390</v>
      </c>
    </row>
    <row r="175" spans="4:4">
      <c r="D175" t="s">
        <v>391</v>
      </c>
    </row>
    <row r="176" spans="4:4">
      <c r="D176" t="s">
        <v>677</v>
      </c>
    </row>
    <row r="177" spans="4:4">
      <c r="D177" t="s">
        <v>506</v>
      </c>
    </row>
    <row r="178" spans="4:4">
      <c r="D178" t="s">
        <v>507</v>
      </c>
    </row>
    <row r="179" spans="4:4">
      <c r="D179" t="s">
        <v>392</v>
      </c>
    </row>
    <row r="180" spans="4:4">
      <c r="D180" t="s">
        <v>393</v>
      </c>
    </row>
    <row r="181" spans="4:4">
      <c r="D181" t="s">
        <v>678</v>
      </c>
    </row>
    <row r="182" spans="4:4">
      <c r="D182" t="s">
        <v>394</v>
      </c>
    </row>
    <row r="183" spans="4:4">
      <c r="D183" t="s">
        <v>395</v>
      </c>
    </row>
    <row r="184" spans="4:4">
      <c r="D184" t="s">
        <v>396</v>
      </c>
    </row>
    <row r="185" spans="4:4">
      <c r="D185" t="s">
        <v>679</v>
      </c>
    </row>
    <row r="186" spans="4:4">
      <c r="D186" t="s">
        <v>397</v>
      </c>
    </row>
    <row r="187" spans="4:4">
      <c r="D187" t="s">
        <v>398</v>
      </c>
    </row>
    <row r="188" spans="4:4">
      <c r="D188" t="s">
        <v>680</v>
      </c>
    </row>
    <row r="189" spans="4:4">
      <c r="D189" t="s">
        <v>508</v>
      </c>
    </row>
    <row r="190" spans="4:4">
      <c r="D190" t="s">
        <v>399</v>
      </c>
    </row>
    <row r="191" spans="4:4">
      <c r="D191" t="s">
        <v>400</v>
      </c>
    </row>
    <row r="192" spans="4:4">
      <c r="D192" t="s">
        <v>509</v>
      </c>
    </row>
    <row r="193" spans="4:4">
      <c r="D193" t="s">
        <v>401</v>
      </c>
    </row>
    <row r="194" spans="4:4">
      <c r="D194" t="s">
        <v>510</v>
      </c>
    </row>
    <row r="195" spans="4:4">
      <c r="D195" t="s">
        <v>402</v>
      </c>
    </row>
    <row r="196" spans="4:4">
      <c r="D196" t="s">
        <v>403</v>
      </c>
    </row>
    <row r="197" spans="4:4">
      <c r="D197" t="s">
        <v>511</v>
      </c>
    </row>
    <row r="198" spans="4:4">
      <c r="D198" t="s">
        <v>172</v>
      </c>
    </row>
    <row r="199" spans="4:4">
      <c r="D199" t="s">
        <v>404</v>
      </c>
    </row>
    <row r="200" spans="4:4">
      <c r="D200" t="s">
        <v>405</v>
      </c>
    </row>
    <row r="201" spans="4:4">
      <c r="D201" t="s">
        <v>406</v>
      </c>
    </row>
    <row r="202" spans="4:4">
      <c r="D202" t="s">
        <v>407</v>
      </c>
    </row>
    <row r="203" spans="4:4">
      <c r="D203" t="s">
        <v>408</v>
      </c>
    </row>
    <row r="204" spans="4:4">
      <c r="D204" t="s">
        <v>409</v>
      </c>
    </row>
    <row r="205" spans="4:4">
      <c r="D205" t="s">
        <v>410</v>
      </c>
    </row>
    <row r="206" spans="4:4">
      <c r="D206" t="s">
        <v>411</v>
      </c>
    </row>
    <row r="207" spans="4:4">
      <c r="D207" t="s">
        <v>512</v>
      </c>
    </row>
    <row r="208" spans="4:4">
      <c r="D208" t="s">
        <v>681</v>
      </c>
    </row>
    <row r="209" spans="4:4">
      <c r="D209" t="s">
        <v>513</v>
      </c>
    </row>
    <row r="210" spans="4:4">
      <c r="D210" t="s">
        <v>412</v>
      </c>
    </row>
    <row r="211" spans="4:4">
      <c r="D211" t="s">
        <v>413</v>
      </c>
    </row>
    <row r="212" spans="4:4">
      <c r="D212" t="s">
        <v>414</v>
      </c>
    </row>
    <row r="213" spans="4:4">
      <c r="D213" t="s">
        <v>514</v>
      </c>
    </row>
    <row r="214" spans="4:4">
      <c r="D214" t="s">
        <v>682</v>
      </c>
    </row>
    <row r="215" spans="4:4">
      <c r="D215" t="s">
        <v>415</v>
      </c>
    </row>
    <row r="216" spans="4:4">
      <c r="D216" t="s">
        <v>416</v>
      </c>
    </row>
    <row r="217" spans="4:4">
      <c r="D217" t="s">
        <v>417</v>
      </c>
    </row>
    <row r="218" spans="4:4">
      <c r="D218" t="s">
        <v>515</v>
      </c>
    </row>
    <row r="219" spans="4:4">
      <c r="D219" t="s">
        <v>683</v>
      </c>
    </row>
    <row r="220" spans="4:4">
      <c r="D220" t="s">
        <v>418</v>
      </c>
    </row>
    <row r="221" spans="4:4">
      <c r="D221" t="s">
        <v>419</v>
      </c>
    </row>
    <row r="222" spans="4:4">
      <c r="D222" t="s">
        <v>420</v>
      </c>
    </row>
    <row r="223" spans="4:4">
      <c r="D223" t="s">
        <v>516</v>
      </c>
    </row>
    <row r="224" spans="4:4">
      <c r="D224" t="s">
        <v>421</v>
      </c>
    </row>
    <row r="225" spans="4:4">
      <c r="D225" t="s">
        <v>517</v>
      </c>
    </row>
    <row r="226" spans="4:4">
      <c r="D226" t="s">
        <v>518</v>
      </c>
    </row>
    <row r="227" spans="4:4">
      <c r="D227" t="s">
        <v>519</v>
      </c>
    </row>
    <row r="228" spans="4:4">
      <c r="D228" t="s">
        <v>520</v>
      </c>
    </row>
    <row r="229" spans="4:4">
      <c r="D229" t="s">
        <v>422</v>
      </c>
    </row>
    <row r="230" spans="4:4">
      <c r="D230" t="s">
        <v>423</v>
      </c>
    </row>
    <row r="231" spans="4:4">
      <c r="D231" t="s">
        <v>424</v>
      </c>
    </row>
    <row r="232" spans="4:4">
      <c r="D232" t="s">
        <v>425</v>
      </c>
    </row>
    <row r="233" spans="4:4">
      <c r="D233" t="s">
        <v>426</v>
      </c>
    </row>
    <row r="234" spans="4:4">
      <c r="D234" t="s">
        <v>427</v>
      </c>
    </row>
    <row r="235" spans="4:4">
      <c r="D235" t="s">
        <v>238</v>
      </c>
    </row>
    <row r="236" spans="4:4">
      <c r="D236" t="s">
        <v>428</v>
      </c>
    </row>
    <row r="237" spans="4:4">
      <c r="D237" t="s">
        <v>521</v>
      </c>
    </row>
    <row r="238" spans="4:4">
      <c r="D238" t="s">
        <v>429</v>
      </c>
    </row>
    <row r="239" spans="4:4">
      <c r="D239" t="s">
        <v>684</v>
      </c>
    </row>
    <row r="240" spans="4:4">
      <c r="D240" t="s">
        <v>430</v>
      </c>
    </row>
    <row r="241" spans="4:4">
      <c r="D241" t="s">
        <v>431</v>
      </c>
    </row>
    <row r="242" spans="4:4">
      <c r="D242" t="s">
        <v>522</v>
      </c>
    </row>
    <row r="243" spans="4:4">
      <c r="D243" t="s">
        <v>523</v>
      </c>
    </row>
    <row r="244" spans="4:4">
      <c r="D244" t="s">
        <v>432</v>
      </c>
    </row>
    <row r="245" spans="4:4">
      <c r="D245" t="s">
        <v>524</v>
      </c>
    </row>
    <row r="246" spans="4:4">
      <c r="D246" t="s">
        <v>741</v>
      </c>
    </row>
    <row r="247" spans="4:4">
      <c r="D247" t="s">
        <v>685</v>
      </c>
    </row>
    <row r="248" spans="4:4">
      <c r="D248" t="s">
        <v>433</v>
      </c>
    </row>
    <row r="249" spans="4:4">
      <c r="D249" t="s">
        <v>525</v>
      </c>
    </row>
    <row r="250" spans="4:4">
      <c r="D250" t="s">
        <v>434</v>
      </c>
    </row>
    <row r="251" spans="4:4">
      <c r="D251" t="s">
        <v>435</v>
      </c>
    </row>
    <row r="252" spans="4:4">
      <c r="D252" t="s">
        <v>436</v>
      </c>
    </row>
    <row r="253" spans="4:4">
      <c r="D253" t="s">
        <v>526</v>
      </c>
    </row>
    <row r="254" spans="4:4">
      <c r="D254" t="s">
        <v>437</v>
      </c>
    </row>
    <row r="255" spans="4:4">
      <c r="D255" t="s">
        <v>438</v>
      </c>
    </row>
    <row r="256" spans="4:4">
      <c r="D256" t="s">
        <v>439</v>
      </c>
    </row>
    <row r="257" spans="4:4">
      <c r="D257" t="s">
        <v>180</v>
      </c>
    </row>
    <row r="258" spans="4:4">
      <c r="D258" t="s">
        <v>440</v>
      </c>
    </row>
    <row r="259" spans="4:4">
      <c r="D259" t="s">
        <v>441</v>
      </c>
    </row>
    <row r="260" spans="4:4">
      <c r="D260" t="s">
        <v>442</v>
      </c>
    </row>
    <row r="261" spans="4:4">
      <c r="D261" t="s">
        <v>527</v>
      </c>
    </row>
    <row r="262" spans="4:4">
      <c r="D262" t="s">
        <v>443</v>
      </c>
    </row>
    <row r="263" spans="4:4">
      <c r="D263" t="s">
        <v>444</v>
      </c>
    </row>
    <row r="264" spans="4:4">
      <c r="D264" t="s">
        <v>445</v>
      </c>
    </row>
    <row r="265" spans="4:4">
      <c r="D265" t="s">
        <v>446</v>
      </c>
    </row>
    <row r="266" spans="4:4">
      <c r="D266" t="s">
        <v>447</v>
      </c>
    </row>
    <row r="267" spans="4:4">
      <c r="D267" t="s">
        <v>686</v>
      </c>
    </row>
    <row r="268" spans="4:4">
      <c r="D268" t="s">
        <v>448</v>
      </c>
    </row>
    <row r="269" spans="4:4">
      <c r="D269" t="s">
        <v>449</v>
      </c>
    </row>
    <row r="270" spans="4:4">
      <c r="D270" t="s">
        <v>450</v>
      </c>
    </row>
    <row r="271" spans="4:4">
      <c r="D271" t="s">
        <v>451</v>
      </c>
    </row>
    <row r="272" spans="4:4">
      <c r="D272" t="s">
        <v>452</v>
      </c>
    </row>
    <row r="273" spans="4:4">
      <c r="D273" t="s">
        <v>453</v>
      </c>
    </row>
    <row r="274" spans="4:4">
      <c r="D274" t="s">
        <v>454</v>
      </c>
    </row>
    <row r="275" spans="4:4">
      <c r="D275" t="s">
        <v>455</v>
      </c>
    </row>
    <row r="276" spans="4:4">
      <c r="D276" t="s">
        <v>687</v>
      </c>
    </row>
    <row r="277" spans="4:4">
      <c r="D277" t="s">
        <v>528</v>
      </c>
    </row>
    <row r="278" spans="4:4">
      <c r="D278" t="s">
        <v>456</v>
      </c>
    </row>
    <row r="279" spans="4:4">
      <c r="D279" t="s">
        <v>457</v>
      </c>
    </row>
    <row r="280" spans="4:4">
      <c r="D280" t="s">
        <v>458</v>
      </c>
    </row>
    <row r="281" spans="4:4">
      <c r="D281" t="s">
        <v>459</v>
      </c>
    </row>
    <row r="282" spans="4:4">
      <c r="D282" t="s">
        <v>460</v>
      </c>
    </row>
    <row r="283" spans="4:4">
      <c r="D283" t="s">
        <v>529</v>
      </c>
    </row>
    <row r="284" spans="4:4">
      <c r="D284" t="s">
        <v>530</v>
      </c>
    </row>
    <row r="285" spans="4:4">
      <c r="D285" t="s">
        <v>461</v>
      </c>
    </row>
    <row r="286" spans="4:4">
      <c r="D286" t="s">
        <v>531</v>
      </c>
    </row>
    <row r="287" spans="4:4">
      <c r="D287" t="s">
        <v>532</v>
      </c>
    </row>
    <row r="288" spans="4:4">
      <c r="D288" t="s">
        <v>462</v>
      </c>
    </row>
    <row r="289" spans="4:4">
      <c r="D289" t="s">
        <v>463</v>
      </c>
    </row>
    <row r="290" spans="4:4">
      <c r="D290" t="s">
        <v>464</v>
      </c>
    </row>
    <row r="291" spans="4:4">
      <c r="D291" t="s">
        <v>465</v>
      </c>
    </row>
    <row r="292" spans="4:4">
      <c r="D292" t="s">
        <v>466</v>
      </c>
    </row>
    <row r="293" spans="4:4">
      <c r="D293" t="s">
        <v>467</v>
      </c>
    </row>
    <row r="294" spans="4:4">
      <c r="D294" t="s">
        <v>468</v>
      </c>
    </row>
    <row r="295" spans="4:4">
      <c r="D295" t="s">
        <v>533</v>
      </c>
    </row>
    <row r="296" spans="4:4">
      <c r="D296" t="s">
        <v>534</v>
      </c>
    </row>
  </sheetData>
  <autoFilter ref="D1:K293" xr:uid="{5FEFFF5A-A042-498D-B3C4-BF5F8D2BB4DE}"/>
  <phoneticPr fontId="25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V17"/>
  <sheetViews>
    <sheetView workbookViewId="0">
      <selection activeCell="U4" sqref="U4"/>
    </sheetView>
  </sheetViews>
  <sheetFormatPr defaultRowHeight="1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5" customFormat="1" ht="41.45" customHeight="1">
      <c r="A1" s="5" t="s">
        <v>19</v>
      </c>
      <c r="B1" s="5" t="s">
        <v>28</v>
      </c>
      <c r="C1" s="5" t="s">
        <v>30</v>
      </c>
      <c r="D1" s="5" t="s">
        <v>41</v>
      </c>
      <c r="E1" s="5" t="s">
        <v>642</v>
      </c>
      <c r="F1" s="5" t="s">
        <v>21</v>
      </c>
      <c r="G1" s="5" t="s">
        <v>23</v>
      </c>
      <c r="H1" s="5" t="s">
        <v>47</v>
      </c>
      <c r="I1" s="5" t="s">
        <v>31</v>
      </c>
      <c r="J1" s="5" t="s">
        <v>40</v>
      </c>
      <c r="K1" s="5" t="s">
        <v>41</v>
      </c>
      <c r="N1" s="5" t="s">
        <v>719</v>
      </c>
      <c r="O1" s="5" t="s">
        <v>22</v>
      </c>
      <c r="P1" s="5" t="s">
        <v>24</v>
      </c>
      <c r="Q1" s="5" t="s">
        <v>29</v>
      </c>
      <c r="R1" s="5" t="s">
        <v>32</v>
      </c>
      <c r="S1" s="5" t="s">
        <v>789</v>
      </c>
      <c r="T1" s="6" t="s">
        <v>693</v>
      </c>
      <c r="U1" s="5" t="s">
        <v>5</v>
      </c>
      <c r="V1" s="5" t="s">
        <v>54</v>
      </c>
    </row>
    <row r="2" spans="1:22" ht="14.45" customHeight="1">
      <c r="A2" t="s">
        <v>738</v>
      </c>
      <c r="D2" s="4" t="s">
        <v>1</v>
      </c>
      <c r="F2" s="4" t="s">
        <v>26</v>
      </c>
      <c r="G2" s="4" t="s">
        <v>33</v>
      </c>
      <c r="H2" s="4" t="s">
        <v>36</v>
      </c>
      <c r="I2" s="4" t="s">
        <v>127</v>
      </c>
      <c r="K2" s="4" t="s">
        <v>1</v>
      </c>
      <c r="N2" s="4" t="s">
        <v>724</v>
      </c>
      <c r="O2" s="4" t="s">
        <v>123</v>
      </c>
      <c r="P2" s="4" t="s">
        <v>0</v>
      </c>
      <c r="Q2" s="4" t="s">
        <v>150</v>
      </c>
      <c r="R2" s="4" t="s">
        <v>1</v>
      </c>
      <c r="S2" t="s">
        <v>790</v>
      </c>
      <c r="T2" t="s">
        <v>6</v>
      </c>
      <c r="U2" s="8" t="s">
        <v>152</v>
      </c>
      <c r="V2" s="4" t="s">
        <v>1</v>
      </c>
    </row>
    <row r="3" spans="1:22">
      <c r="A3" t="s">
        <v>737</v>
      </c>
      <c r="B3">
        <v>2025</v>
      </c>
      <c r="C3" s="4" t="s">
        <v>44</v>
      </c>
      <c r="D3" s="4" t="s">
        <v>2</v>
      </c>
      <c r="E3" s="4" t="s">
        <v>643</v>
      </c>
      <c r="F3" s="4" t="s">
        <v>25</v>
      </c>
      <c r="G3" s="4" t="s">
        <v>3</v>
      </c>
      <c r="H3" s="4" t="s">
        <v>37</v>
      </c>
      <c r="I3" s="4" t="s">
        <v>128</v>
      </c>
      <c r="J3" s="4" t="s">
        <v>52</v>
      </c>
      <c r="K3" s="4" t="s">
        <v>2</v>
      </c>
      <c r="N3" s="4" t="s">
        <v>722</v>
      </c>
      <c r="O3" s="4" t="s">
        <v>124</v>
      </c>
      <c r="P3" s="4"/>
      <c r="Q3" s="4" t="s">
        <v>151</v>
      </c>
      <c r="R3" s="4" t="s">
        <v>2</v>
      </c>
      <c r="S3" t="s">
        <v>791</v>
      </c>
      <c r="T3" t="s">
        <v>7</v>
      </c>
      <c r="U3" s="8" t="s">
        <v>153</v>
      </c>
      <c r="V3" s="4" t="s">
        <v>2</v>
      </c>
    </row>
    <row r="4" spans="1:22">
      <c r="B4">
        <v>2026</v>
      </c>
      <c r="C4" s="4" t="s">
        <v>45</v>
      </c>
      <c r="D4" s="4"/>
      <c r="E4" s="4" t="s">
        <v>644</v>
      </c>
      <c r="F4" s="4"/>
      <c r="G4" t="s">
        <v>535</v>
      </c>
      <c r="H4" s="4" t="s">
        <v>809</v>
      </c>
      <c r="I4" s="4" t="s">
        <v>129</v>
      </c>
      <c r="J4" s="4" t="s">
        <v>53</v>
      </c>
      <c r="K4" s="4"/>
      <c r="N4" s="4" t="s">
        <v>727</v>
      </c>
      <c r="O4" s="4" t="s">
        <v>125</v>
      </c>
      <c r="P4" s="4"/>
      <c r="Q4" s="4"/>
      <c r="R4" s="4"/>
      <c r="S4" t="s">
        <v>792</v>
      </c>
      <c r="T4" t="s">
        <v>8</v>
      </c>
      <c r="U4" s="4" t="s">
        <v>810</v>
      </c>
    </row>
    <row r="5" spans="1:22">
      <c r="B5">
        <v>2027</v>
      </c>
      <c r="C5" s="4" t="s">
        <v>43</v>
      </c>
      <c r="D5" s="4"/>
      <c r="E5" s="4" t="s">
        <v>645</v>
      </c>
      <c r="F5" s="4"/>
      <c r="G5" s="4" t="s">
        <v>48</v>
      </c>
      <c r="H5" s="4" t="s">
        <v>536</v>
      </c>
      <c r="I5" s="1" t="s">
        <v>550</v>
      </c>
      <c r="K5" s="4"/>
      <c r="N5" s="4" t="s">
        <v>726</v>
      </c>
      <c r="O5" s="4" t="s">
        <v>126</v>
      </c>
      <c r="P5" s="4"/>
      <c r="Q5" s="4"/>
      <c r="R5" s="4"/>
      <c r="S5" t="s">
        <v>793</v>
      </c>
      <c r="T5" t="s">
        <v>9</v>
      </c>
      <c r="U5" s="4" t="s">
        <v>155</v>
      </c>
    </row>
    <row r="6" spans="1:22">
      <c r="C6" s="4" t="s">
        <v>42</v>
      </c>
      <c r="E6" s="4" t="s">
        <v>646</v>
      </c>
      <c r="G6" s="4" t="s">
        <v>49</v>
      </c>
      <c r="H6" s="4" t="s">
        <v>537</v>
      </c>
      <c r="N6" s="4" t="s">
        <v>725</v>
      </c>
      <c r="O6" s="4" t="s">
        <v>648</v>
      </c>
      <c r="S6" t="s">
        <v>794</v>
      </c>
      <c r="T6" s="2" t="s">
        <v>10</v>
      </c>
      <c r="U6" s="4" t="s">
        <v>154</v>
      </c>
    </row>
    <row r="7" spans="1:22">
      <c r="C7" s="4" t="s">
        <v>647</v>
      </c>
      <c r="G7" s="4" t="s">
        <v>50</v>
      </c>
      <c r="H7" s="4" t="s">
        <v>38</v>
      </c>
      <c r="N7" s="4" t="s">
        <v>720</v>
      </c>
      <c r="S7" t="s">
        <v>795</v>
      </c>
      <c r="T7" t="s">
        <v>11</v>
      </c>
    </row>
    <row r="8" spans="1:22">
      <c r="G8" s="4" t="s">
        <v>51</v>
      </c>
      <c r="H8" s="4" t="s">
        <v>538</v>
      </c>
      <c r="N8" s="4" t="s">
        <v>721</v>
      </c>
      <c r="S8" t="s">
        <v>796</v>
      </c>
      <c r="T8" t="s">
        <v>12</v>
      </c>
    </row>
    <row r="9" spans="1:22">
      <c r="G9" s="4"/>
      <c r="H9" s="4" t="s">
        <v>539</v>
      </c>
      <c r="N9" s="4" t="s">
        <v>723</v>
      </c>
      <c r="S9" t="s">
        <v>797</v>
      </c>
      <c r="T9" t="s">
        <v>13</v>
      </c>
    </row>
    <row r="10" spans="1:22">
      <c r="S10" t="s">
        <v>798</v>
      </c>
      <c r="T10" t="s">
        <v>14</v>
      </c>
    </row>
    <row r="11" spans="1:22">
      <c r="S11" t="s">
        <v>799</v>
      </c>
      <c r="T11" t="s">
        <v>15</v>
      </c>
    </row>
    <row r="12" spans="1:22">
      <c r="S12" t="s">
        <v>800</v>
      </c>
      <c r="T12" t="s">
        <v>16</v>
      </c>
    </row>
    <row r="13" spans="1:22">
      <c r="N13" s="4"/>
      <c r="S13" t="s">
        <v>801</v>
      </c>
      <c r="T13" s="3" t="s">
        <v>17</v>
      </c>
    </row>
    <row r="14" spans="1:22">
      <c r="N14" s="4"/>
      <c r="S14" t="s">
        <v>802</v>
      </c>
      <c r="T14" s="3" t="s">
        <v>18</v>
      </c>
    </row>
    <row r="15" spans="1:22">
      <c r="N15" s="4"/>
    </row>
    <row r="16" spans="1:22">
      <c r="N16" s="4"/>
    </row>
    <row r="17" spans="14:14">
      <c r="N17" s="4"/>
    </row>
  </sheetData>
  <autoFilter ref="B1:U1" xr:uid="{CEB295A8-E453-403A-A9BA-9F06E2BA3E15}"/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F0F31-4557-41F9-9252-BDFB2838F178}">
  <dimension ref="A1:L6"/>
  <sheetViews>
    <sheetView workbookViewId="0">
      <selection activeCell="F5" sqref="F5"/>
    </sheetView>
  </sheetViews>
  <sheetFormatPr defaultColWidth="8.7109375" defaultRowHeight="12.75"/>
  <cols>
    <col min="1" max="1" width="28" style="60" customWidth="1"/>
    <col min="2" max="4" width="8.7109375" style="60"/>
    <col min="5" max="5" width="12.5703125" style="60" customWidth="1"/>
    <col min="6" max="16384" width="8.7109375" style="60"/>
  </cols>
  <sheetData>
    <row r="1" spans="1:12" ht="14.25" thickBot="1">
      <c r="A1" s="59" t="s">
        <v>811</v>
      </c>
    </row>
    <row r="2" spans="1:12" ht="45.75" thickBot="1">
      <c r="A2" s="61" t="s">
        <v>812</v>
      </c>
      <c r="B2" s="62" t="s">
        <v>813</v>
      </c>
      <c r="C2" s="62" t="s">
        <v>814</v>
      </c>
      <c r="D2" s="62" t="s">
        <v>815</v>
      </c>
      <c r="E2" s="62" t="s">
        <v>816</v>
      </c>
      <c r="F2" s="63" t="s">
        <v>817</v>
      </c>
      <c r="G2" s="63" t="s">
        <v>818</v>
      </c>
      <c r="H2" s="63" t="s">
        <v>819</v>
      </c>
      <c r="I2" s="63" t="s">
        <v>820</v>
      </c>
      <c r="J2" s="63" t="s">
        <v>821</v>
      </c>
    </row>
    <row r="3" spans="1:12" ht="152.44999999999999" customHeight="1" thickBot="1">
      <c r="A3" s="64">
        <v>6</v>
      </c>
      <c r="B3" s="65" t="s">
        <v>822</v>
      </c>
      <c r="C3" s="66"/>
      <c r="D3" s="67" t="s">
        <v>823</v>
      </c>
      <c r="E3" s="68" t="s">
        <v>839</v>
      </c>
      <c r="F3" s="69" t="s">
        <v>824</v>
      </c>
      <c r="G3" s="70" t="s">
        <v>825</v>
      </c>
      <c r="H3" s="71" t="s">
        <v>826</v>
      </c>
      <c r="I3" s="72" t="s">
        <v>827</v>
      </c>
      <c r="J3" s="67" t="s">
        <v>828</v>
      </c>
      <c r="K3" s="60">
        <v>134.5</v>
      </c>
      <c r="L3" s="60">
        <v>145</v>
      </c>
    </row>
    <row r="4" spans="1:12" ht="13.5">
      <c r="A4" s="73"/>
    </row>
    <row r="5" spans="1:12" ht="39">
      <c r="A5" s="74" t="s">
        <v>829</v>
      </c>
    </row>
    <row r="6" spans="1:12" ht="18">
      <c r="A6" s="75" t="s">
        <v>830</v>
      </c>
    </row>
  </sheetData>
  <phoneticPr fontId="2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3FF7-F3C2-4A1D-A333-6B60830613F1}">
  <dimension ref="A1:F5"/>
  <sheetViews>
    <sheetView workbookViewId="0">
      <selection activeCell="H8" sqref="H8"/>
    </sheetView>
  </sheetViews>
  <sheetFormatPr defaultRowHeight="15"/>
  <cols>
    <col min="2" max="2" width="21.140625" customWidth="1"/>
  </cols>
  <sheetData>
    <row r="1" spans="1:6">
      <c r="A1" t="s">
        <v>840</v>
      </c>
    </row>
    <row r="2" spans="1:6">
      <c r="E2" s="77"/>
      <c r="F2" s="86" t="s">
        <v>841</v>
      </c>
    </row>
    <row r="3" spans="1:6">
      <c r="B3" s="78"/>
      <c r="C3" s="79" t="s">
        <v>813</v>
      </c>
      <c r="D3" s="79" t="s">
        <v>842</v>
      </c>
      <c r="E3" s="80" t="s">
        <v>749</v>
      </c>
      <c r="F3" s="86"/>
    </row>
    <row r="4" spans="1:6">
      <c r="A4" s="87" t="s">
        <v>831</v>
      </c>
      <c r="B4" s="82"/>
      <c r="C4" s="87" t="s">
        <v>843</v>
      </c>
      <c r="D4" s="81" t="s">
        <v>844</v>
      </c>
      <c r="E4" s="86" t="s">
        <v>845</v>
      </c>
      <c r="F4" s="83">
        <v>480</v>
      </c>
    </row>
    <row r="5" spans="1:6">
      <c r="A5" s="88"/>
      <c r="B5" s="84"/>
      <c r="C5" s="88"/>
      <c r="D5" s="85" t="s">
        <v>846</v>
      </c>
      <c r="E5" s="88"/>
      <c r="F5" s="83">
        <v>510</v>
      </c>
    </row>
  </sheetData>
  <mergeCells count="4">
    <mergeCell ref="F2:F3"/>
    <mergeCell ref="A4:A5"/>
    <mergeCell ref="C4:C5"/>
    <mergeCell ref="E4:E5"/>
  </mergeCells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Item</vt:lpstr>
      <vt:lpstr>ValueSelect</vt:lpstr>
      <vt:lpstr>Data</vt:lpstr>
      <vt:lpstr>cost- Cassie</vt:lpstr>
      <vt:lpstr>QTY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2025-09-28T01:30:16Z</dcterms:modified>
</cp:coreProperties>
</file>