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I4" i="1" s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5" i="1" l="1"/>
  <c r="BB2" i="1"/>
  <c r="BB3" i="1"/>
  <c r="AI3" i="1"/>
  <c r="AJ3" i="1" s="1"/>
  <c r="BC3" i="1" s="1"/>
  <c r="AJ4" i="1"/>
  <c r="BB4" i="1"/>
  <c r="BC4" i="1" s="1"/>
  <c r="AI5" i="1"/>
  <c r="AJ5" i="1" s="1"/>
  <c r="BC5" i="1" s="1"/>
  <c r="AI2" i="1"/>
  <c r="AJ2" i="1" s="1"/>
  <c r="BC2" i="1" l="1"/>
  <c r="BI2" i="1"/>
  <c r="BD2" i="1"/>
  <c r="BD3" i="1"/>
  <c r="BI3" i="1"/>
  <c r="BD5" i="1"/>
  <c r="BI5" i="1"/>
  <c r="BD4" i="1"/>
  <c r="BI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<sst xmlns="http://schemas.openxmlformats.org/spreadsheetml/2006/main" count="122" uniqueCount="83">
  <si>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</si>
  <si>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</si>
  <si>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</si>
  <si>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</si>
  <si>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</si>
  <si>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</si>
  <si>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</si>
  <si>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</si>
  <si>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</si>
  <si>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</si>
  <si>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</si>
  <si>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</si>
  <si>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</si>
  <si>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</si>
  <si>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</si>
  <si>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</si>
  <si>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</si>
  <si>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</si>
  <si>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</si>
  <si>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</si>
  <si>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</si>
  <si>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</si>
  <si>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</si>
  <si>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</si>
  <si>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</si>
  <si>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</si>
  <si>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</si>
  <si>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</si>
  <si>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</si>
  <si>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</si>
  <si>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</si>
  <si>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</si>
  <si>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</si>
  <si>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</si>
  <si>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</si>
  <si>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</si>
  <si>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</si>
  <si>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</si>
  <si>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</si>
  <si>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</si>
  <si>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</si>
  <si>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</si>
  <si>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</si>
  <si>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</si>
  <si>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</si>
  <si>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</si>
  <si>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</si>
  <si>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</si>
  <si>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</si>
  <si>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</si>
  <si>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</si>
  <si>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</si>
  <si>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</si>
  <si>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</si>
  <si>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</si>
  <si>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</si>
  <si>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</si>
  <si>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</si>
  <si>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</si>
  <si>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</si>
  <si>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</si>
  <si>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</si>
  <si>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</t>
  </si>
  <si>
    <t>Beautyrest 5.5%</t>
  </si>
  <si>
    <t>ELECT BLANKET</t>
  </si>
  <si>
    <t>PNT Plush</t>
  </si>
  <si>
    <t>100% Polyester Printed Plush Heated Blanket</t>
    <phoneticPr fontId="7" type="noConversion"/>
  </si>
  <si>
    <t>PNT Heated BLK</t>
  </si>
  <si>
    <t>200gsm solid Plush to 200gsm plush; regular quilting; 10-setting controller; packed in printed box</t>
  </si>
  <si>
    <t>100% polyester knitted plush electric blanket</t>
    <phoneticPr fontId="7" type="noConversion"/>
  </si>
  <si>
    <t>84x90</t>
  </si>
  <si>
    <t>gray</t>
  </si>
  <si>
    <t>BR54-5299</t>
    <phoneticPr fontId="8" type="noConversion"/>
  </si>
  <si>
    <t>Piece</t>
  </si>
  <si>
    <t>Normal</t>
  </si>
  <si>
    <t>6301.10.0000</t>
  </si>
  <si>
    <t>royalty</t>
  </si>
  <si>
    <t>100% polyester knitted plush electric blanket</t>
  </si>
  <si>
    <t>ivory</t>
  </si>
  <si>
    <t>BR54-5300</t>
  </si>
  <si>
    <t>100x90</t>
  </si>
  <si>
    <t>BR54-5301</t>
  </si>
  <si>
    <t>BR54-5302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</si>
</sst>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%20PNT%20Heated%20%20BLK%20POE%20commit%208.13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O cost 8.08.2025"/>
      <sheetName val="ValueSelection"/>
      <sheetName val="Data"/>
    </sheetNames>
    <sheetDataSet>
      <sheetData sheetId="0"/>
      <sheetData sheetId="1"/>
      <sheetData sheetId="2">
        <row r="5">
          <cell r="I5">
            <v>27.1</v>
          </cell>
        </row>
        <row r="6">
          <cell r="I6">
            <v>29.1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zoomScale="120" zoomScaleNormal="120" workbookViewId="0">
      <selection activeCell="I12" sqref="I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9" width="7.42578125" style="2" customWidth="1"/>
    <col min="10" max="10" width="30.42578125" style="2" customWidth="1"/>
    <col min="11" max="11" width="8.42578125" style="3" customWidth="1"/>
    <col min="12" max="12" width="7.42578125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8554687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1.25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2" t="s">
        <v>65</v>
      </c>
      <c r="H2" s="42" t="s">
        <v>66</v>
      </c>
      <c r="I2" s="42" t="s">
        <v>67</v>
      </c>
      <c r="J2" s="42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8.1</v>
      </c>
      <c r="T2" s="47">
        <f>IF(ISERROR(R2/S2),"",R2/S2)</f>
        <v>0</v>
      </c>
      <c r="U2" s="48">
        <f>'[1]HZO cost 8.08.2025'!I5</f>
        <v>27.1</v>
      </c>
      <c r="V2" s="11">
        <v>26.8</v>
      </c>
      <c r="W2" s="41" t="s">
        <v>74</v>
      </c>
      <c r="X2" s="49">
        <v>43</v>
      </c>
      <c r="Y2" s="49">
        <v>40</v>
      </c>
      <c r="Z2" s="49">
        <v>35</v>
      </c>
      <c r="AA2" s="46">
        <v>4</v>
      </c>
      <c r="AB2" s="50">
        <v>2</v>
      </c>
      <c r="AC2" s="51">
        <f>IF(X2="","",X2*Y2*Z2/1000000)</f>
        <v>6.0199999999999997E-2</v>
      </c>
      <c r="AD2" s="52">
        <f>IF(AB2="","",65/AC2*AB2)</f>
        <v>2159.4684385382061</v>
      </c>
      <c r="AE2" s="41">
        <v>3300</v>
      </c>
      <c r="AF2" s="53">
        <f>IF(ISERROR(AE2/AD2),"",AE2/AD2)</f>
        <v>1.528153846153846</v>
      </c>
      <c r="AG2" s="41" t="s">
        <v>75</v>
      </c>
      <c r="AH2" s="54">
        <f>11.4%+30%</f>
        <v>0.41399999999999998</v>
      </c>
      <c r="AI2" s="53">
        <f>IF(ISERROR(U2*AH2),"",U2*AH2)</f>
        <v>11.2194</v>
      </c>
      <c r="AJ2" s="53">
        <f t="shared" ref="AJ2:AJ5" si="0">IF(ISERROR(U2+AF2+AI2),"",U2+AF2+AI2)</f>
        <v>39.847553846153843</v>
      </c>
      <c r="AK2" s="54">
        <v>0.04</v>
      </c>
      <c r="AL2" s="53">
        <f t="shared" ref="AL2:AL5" si="1">IF(ISERROR(BE2*AK2),"",BE2*AK2)</f>
        <v>1.84</v>
      </c>
      <c r="AM2" s="54">
        <v>0</v>
      </c>
      <c r="AN2" s="53">
        <f t="shared" ref="AN2:AN5" si="2">IF(ISERROR(BE2*AM2),"",BE2*AM2)</f>
        <v>0</v>
      </c>
      <c r="AO2" s="54">
        <v>0</v>
      </c>
      <c r="AP2" s="53">
        <f t="shared" ref="AP2:AP5" si="3">IF(ISERROR(BE2*AO2),"",BE2*AO2)</f>
        <v>0</v>
      </c>
      <c r="AQ2" s="54">
        <v>0</v>
      </c>
      <c r="AR2" s="53">
        <f>IF(ISERROR(BE2*AQ2),"",BE2*AQ2)</f>
        <v>0</v>
      </c>
      <c r="AS2" s="41" t="s">
        <v>76</v>
      </c>
      <c r="AT2" s="54">
        <v>5.5E-2</v>
      </c>
      <c r="AU2" s="53">
        <f t="shared" ref="AU2:AU5" si="4">IF(ISERROR(BE2*AT2),"",BE2*AT2)</f>
        <v>2.5299999999999998</v>
      </c>
      <c r="AV2" s="53">
        <v>0</v>
      </c>
      <c r="AW2" s="54">
        <v>0</v>
      </c>
      <c r="AX2" s="53">
        <f>IF(ISERROR(BE2*AW2),"",BE2*AW2)</f>
        <v>0</v>
      </c>
      <c r="AY2" s="53">
        <v>0</v>
      </c>
      <c r="AZ2" s="54">
        <v>0</v>
      </c>
      <c r="BA2" s="53">
        <f>IF(ISERROR(BE2*AZ2),"",BE2*AZ2)</f>
        <v>0</v>
      </c>
      <c r="BB2" s="53">
        <f t="shared" ref="BB2:BB5" si="5">IF(ISERROR(AL2+AN2+AP2+AU2),"",AL2+AN2+AP2+AU2)</f>
        <v>4.37</v>
      </c>
      <c r="BC2" s="53">
        <f t="shared" ref="BC2:BC5" si="6">IF(ISERROR(AJ2+BB2),"",AJ2+BB2)</f>
        <v>44.217553846153841</v>
      </c>
      <c r="BD2" s="55">
        <f t="shared" ref="BD2:BD5" si="7">IF(ISERROR((BE2-BC2)/BE2),"",(BE2-BC2)/BE2)</f>
        <v>3.8748829431438245E-2</v>
      </c>
      <c r="BE2" s="11">
        <v>46</v>
      </c>
      <c r="BF2" s="11">
        <v>89.99</v>
      </c>
      <c r="BG2" s="55">
        <f>IF(ISERROR((BF2-BE2)/BF2),"",(BF2-BE2)/BF2)</f>
        <v>0.48883209245471715</v>
      </c>
      <c r="BH2" s="12">
        <v>1000</v>
      </c>
      <c r="BI2" s="53">
        <f>IF(ISERROR(BC2*BH2),"",BC2*BH2)</f>
        <v>44217.553846153838</v>
      </c>
      <c r="BJ2" s="53">
        <f>IF(ISERROR(BE2*BH2),"",BE2*BH2)</f>
        <v>46000</v>
      </c>
    </row>
    <row r="3" spans="1:62" ht="41.25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2" t="s">
        <v>65</v>
      </c>
      <c r="H3" s="42" t="s">
        <v>66</v>
      </c>
      <c r="I3" s="42" t="s">
        <v>67</v>
      </c>
      <c r="J3" s="42" t="s">
        <v>68</v>
      </c>
      <c r="K3" s="43" t="s">
        <v>77</v>
      </c>
      <c r="L3" s="41" t="s">
        <v>70</v>
      </c>
      <c r="M3" s="41" t="s">
        <v>78</v>
      </c>
      <c r="N3" s="41"/>
      <c r="O3" s="44" t="s">
        <v>79</v>
      </c>
      <c r="P3" s="41"/>
      <c r="Q3" s="41" t="s">
        <v>73</v>
      </c>
      <c r="R3" s="45"/>
      <c r="S3" s="46">
        <v>8.1</v>
      </c>
      <c r="T3" s="47">
        <f t="shared" ref="T3:T5" si="8">IF(ISERROR(R3/S3),"",R3/S3)</f>
        <v>0</v>
      </c>
      <c r="U3" s="48">
        <f>'[1]HZO cost 8.08.2025'!I5</f>
        <v>27.1</v>
      </c>
      <c r="V3" s="11">
        <v>26.8</v>
      </c>
      <c r="W3" s="41" t="s">
        <v>74</v>
      </c>
      <c r="X3" s="49">
        <v>43</v>
      </c>
      <c r="Y3" s="49">
        <v>40</v>
      </c>
      <c r="Z3" s="49">
        <v>35</v>
      </c>
      <c r="AA3" s="46">
        <v>4</v>
      </c>
      <c r="AB3" s="12">
        <v>2</v>
      </c>
      <c r="AC3" s="51">
        <f t="shared" ref="AC3:AC5" si="9">IF(X3="","",X3*Y3*Z3/1000000)</f>
        <v>6.0199999999999997E-2</v>
      </c>
      <c r="AD3" s="52">
        <f t="shared" ref="AD3:AD5" si="10">IF(AB3="","",65/AC3*AB3)</f>
        <v>2159.4684385382061</v>
      </c>
      <c r="AE3" s="41">
        <v>3300</v>
      </c>
      <c r="AF3" s="53">
        <f t="shared" ref="AF3:AF5" si="11">IF(ISERROR(AE3/AD3),"",AE3/AD3)</f>
        <v>1.528153846153846</v>
      </c>
      <c r="AG3" s="41" t="s">
        <v>75</v>
      </c>
      <c r="AH3" s="54">
        <f t="shared" ref="AH3:AH5" si="12">11.4%+30%</f>
        <v>0.41399999999999998</v>
      </c>
      <c r="AI3" s="53">
        <f>IF(ISERROR(U3*AH3),"",U3*AH3)</f>
        <v>11.2194</v>
      </c>
      <c r="AJ3" s="53">
        <f t="shared" si="0"/>
        <v>39.847553846153843</v>
      </c>
      <c r="AK3" s="54">
        <v>0.04</v>
      </c>
      <c r="AL3" s="53">
        <f t="shared" si="1"/>
        <v>1.84</v>
      </c>
      <c r="AM3" s="54">
        <v>0</v>
      </c>
      <c r="AN3" s="53">
        <f t="shared" si="2"/>
        <v>0</v>
      </c>
      <c r="AO3" s="54">
        <v>0</v>
      </c>
      <c r="AP3" s="53">
        <f t="shared" si="3"/>
        <v>0</v>
      </c>
      <c r="AQ3" s="54">
        <v>0</v>
      </c>
      <c r="AR3" s="53">
        <f t="shared" ref="AR3:AR5" si="13">IF(ISERROR(BE3*AQ3),"",BE3*AQ3)</f>
        <v>0</v>
      </c>
      <c r="AS3" s="41" t="s">
        <v>76</v>
      </c>
      <c r="AT3" s="54">
        <v>5.5E-2</v>
      </c>
      <c r="AU3" s="53">
        <f t="shared" si="4"/>
        <v>2.5299999999999998</v>
      </c>
      <c r="AV3" s="53">
        <v>0</v>
      </c>
      <c r="AW3" s="54">
        <v>0</v>
      </c>
      <c r="AX3" s="53">
        <f t="shared" ref="AX3:AX5" si="14">IF(ISERROR(BE3*AW3),"",BE3*AW3)</f>
        <v>0</v>
      </c>
      <c r="AY3" s="53">
        <v>0</v>
      </c>
      <c r="AZ3" s="54">
        <v>0</v>
      </c>
      <c r="BA3" s="53">
        <f t="shared" ref="BA3:BA5" si="15">IF(ISERROR(BE3*AZ3),"",BE3*AZ3)</f>
        <v>0</v>
      </c>
      <c r="BB3" s="53">
        <f t="shared" si="5"/>
        <v>4.37</v>
      </c>
      <c r="BC3" s="53">
        <f t="shared" si="6"/>
        <v>44.217553846153841</v>
      </c>
      <c r="BD3" s="55">
        <f t="shared" si="7"/>
        <v>3.8748829431438245E-2</v>
      </c>
      <c r="BE3" s="11">
        <v>46</v>
      </c>
      <c r="BF3" s="11">
        <v>89.99</v>
      </c>
      <c r="BG3" s="55">
        <f t="shared" ref="BG3:BG5" si="16">IF(ISERROR((BF3-BE3)/BF3),"",(BF3-BE3)/BF3)</f>
        <v>0.48883209245471715</v>
      </c>
      <c r="BH3" s="12">
        <v>1000</v>
      </c>
      <c r="BI3" s="53">
        <f t="shared" ref="BI3:BI5" si="17">IF(ISERROR(BC3*BH3),"",BC3*BH3)</f>
        <v>44217.553846153838</v>
      </c>
      <c r="BJ3" s="53">
        <f t="shared" ref="BJ3:BJ5" si="18">IF(ISERROR(BE3*BH3),"",BE3*BH3)</f>
        <v>46000</v>
      </c>
    </row>
    <row r="4" spans="1:62" ht="41.25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3" t="s">
        <v>77</v>
      </c>
      <c r="L4" s="41" t="s">
        <v>80</v>
      </c>
      <c r="M4" s="41" t="s">
        <v>71</v>
      </c>
      <c r="N4" s="41"/>
      <c r="O4" s="44" t="s">
        <v>81</v>
      </c>
      <c r="P4" s="41"/>
      <c r="Q4" s="41" t="s">
        <v>73</v>
      </c>
      <c r="R4" s="45"/>
      <c r="S4" s="46">
        <v>8.1</v>
      </c>
      <c r="T4" s="47">
        <f t="shared" si="8"/>
        <v>0</v>
      </c>
      <c r="U4" s="48">
        <f>'[1]HZO cost 8.08.2025'!I6</f>
        <v>29.1</v>
      </c>
      <c r="V4" s="11">
        <v>28.6</v>
      </c>
      <c r="W4" s="41" t="s">
        <v>74</v>
      </c>
      <c r="X4" s="49">
        <v>48</v>
      </c>
      <c r="Y4" s="49">
        <v>40</v>
      </c>
      <c r="Z4" s="49">
        <v>35</v>
      </c>
      <c r="AA4" s="46">
        <v>4</v>
      </c>
      <c r="AB4" s="12">
        <v>2</v>
      </c>
      <c r="AC4" s="51">
        <f t="shared" si="9"/>
        <v>6.7199999999999996E-2</v>
      </c>
      <c r="AD4" s="52">
        <f t="shared" si="10"/>
        <v>1934.5238095238096</v>
      </c>
      <c r="AE4" s="41">
        <v>3300</v>
      </c>
      <c r="AF4" s="53">
        <f t="shared" si="11"/>
        <v>1.7058461538461538</v>
      </c>
      <c r="AG4" s="41" t="s">
        <v>75</v>
      </c>
      <c r="AH4" s="54">
        <f t="shared" si="12"/>
        <v>0.41399999999999998</v>
      </c>
      <c r="AI4" s="53">
        <f t="shared" ref="AI4:AI5" si="19">IF(ISERROR(U4*AH4),"",U4*AH4)</f>
        <v>12.0474</v>
      </c>
      <c r="AJ4" s="53">
        <f t="shared" si="0"/>
        <v>42.853246153846158</v>
      </c>
      <c r="AK4" s="54">
        <v>0.04</v>
      </c>
      <c r="AL4" s="53">
        <f t="shared" si="1"/>
        <v>2.04</v>
      </c>
      <c r="AM4" s="54">
        <v>0</v>
      </c>
      <c r="AN4" s="53">
        <f t="shared" si="2"/>
        <v>0</v>
      </c>
      <c r="AO4" s="54">
        <v>0</v>
      </c>
      <c r="AP4" s="53">
        <f t="shared" si="3"/>
        <v>0</v>
      </c>
      <c r="AQ4" s="54">
        <v>0</v>
      </c>
      <c r="AR4" s="53">
        <f t="shared" si="13"/>
        <v>0</v>
      </c>
      <c r="AS4" s="41" t="s">
        <v>76</v>
      </c>
      <c r="AT4" s="54">
        <v>5.5E-2</v>
      </c>
      <c r="AU4" s="53">
        <f t="shared" si="4"/>
        <v>2.8050000000000002</v>
      </c>
      <c r="AV4" s="53">
        <v>0</v>
      </c>
      <c r="AW4" s="54">
        <v>0</v>
      </c>
      <c r="AX4" s="53">
        <f t="shared" si="14"/>
        <v>0</v>
      </c>
      <c r="AY4" s="53">
        <v>0</v>
      </c>
      <c r="AZ4" s="54">
        <v>0</v>
      </c>
      <c r="BA4" s="53">
        <f t="shared" si="15"/>
        <v>0</v>
      </c>
      <c r="BB4" s="53">
        <f t="shared" si="5"/>
        <v>4.8450000000000006</v>
      </c>
      <c r="BC4" s="53">
        <f t="shared" si="6"/>
        <v>47.698246153846156</v>
      </c>
      <c r="BD4" s="55">
        <f t="shared" si="7"/>
        <v>6.4740271493212626E-2</v>
      </c>
      <c r="BE4" s="11">
        <v>51</v>
      </c>
      <c r="BF4" s="11">
        <v>99.99</v>
      </c>
      <c r="BG4" s="55">
        <f t="shared" si="16"/>
        <v>0.4899489948994899</v>
      </c>
      <c r="BH4" s="12">
        <v>500</v>
      </c>
      <c r="BI4" s="53">
        <f t="shared" si="17"/>
        <v>23849.123076923079</v>
      </c>
      <c r="BJ4" s="53">
        <f t="shared" si="18"/>
        <v>25500</v>
      </c>
    </row>
    <row r="5" spans="1:62" ht="41.25" customHeight="1" x14ac:dyDescent="0.2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2" t="s">
        <v>65</v>
      </c>
      <c r="H5" s="42" t="s">
        <v>66</v>
      </c>
      <c r="I5" s="42" t="s">
        <v>67</v>
      </c>
      <c r="J5" s="42" t="s">
        <v>68</v>
      </c>
      <c r="K5" s="43" t="s">
        <v>77</v>
      </c>
      <c r="L5" s="41" t="s">
        <v>80</v>
      </c>
      <c r="M5" s="41" t="s">
        <v>78</v>
      </c>
      <c r="N5" s="41"/>
      <c r="O5" s="44" t="s">
        <v>82</v>
      </c>
      <c r="P5" s="41"/>
      <c r="Q5" s="41" t="s">
        <v>73</v>
      </c>
      <c r="R5" s="45"/>
      <c r="S5" s="46">
        <v>8.1</v>
      </c>
      <c r="T5" s="47">
        <f t="shared" si="8"/>
        <v>0</v>
      </c>
      <c r="U5" s="48">
        <f>'[1]HZO cost 8.08.2025'!I6</f>
        <v>29.1</v>
      </c>
      <c r="V5" s="11">
        <v>28.6</v>
      </c>
      <c r="W5" s="41" t="s">
        <v>74</v>
      </c>
      <c r="X5" s="49">
        <v>48</v>
      </c>
      <c r="Y5" s="49">
        <v>40</v>
      </c>
      <c r="Z5" s="49">
        <v>35</v>
      </c>
      <c r="AA5" s="46">
        <v>4</v>
      </c>
      <c r="AB5" s="12">
        <v>2</v>
      </c>
      <c r="AC5" s="51">
        <f t="shared" si="9"/>
        <v>6.7199999999999996E-2</v>
      </c>
      <c r="AD5" s="52">
        <f t="shared" si="10"/>
        <v>1934.5238095238096</v>
      </c>
      <c r="AE5" s="41">
        <v>3300</v>
      </c>
      <c r="AF5" s="53">
        <f t="shared" si="11"/>
        <v>1.7058461538461538</v>
      </c>
      <c r="AG5" s="41" t="s">
        <v>75</v>
      </c>
      <c r="AH5" s="54">
        <f t="shared" si="12"/>
        <v>0.41399999999999998</v>
      </c>
      <c r="AI5" s="53">
        <f t="shared" si="19"/>
        <v>12.0474</v>
      </c>
      <c r="AJ5" s="53">
        <f t="shared" si="0"/>
        <v>42.853246153846158</v>
      </c>
      <c r="AK5" s="54">
        <v>0.04</v>
      </c>
      <c r="AL5" s="53">
        <f t="shared" si="1"/>
        <v>2.04</v>
      </c>
      <c r="AM5" s="54">
        <v>0</v>
      </c>
      <c r="AN5" s="53">
        <f t="shared" si="2"/>
        <v>0</v>
      </c>
      <c r="AO5" s="54">
        <v>0</v>
      </c>
      <c r="AP5" s="53">
        <f t="shared" si="3"/>
        <v>0</v>
      </c>
      <c r="AQ5" s="54">
        <v>0</v>
      </c>
      <c r="AR5" s="53">
        <f t="shared" si="13"/>
        <v>0</v>
      </c>
      <c r="AS5" s="41" t="s">
        <v>76</v>
      </c>
      <c r="AT5" s="54">
        <v>5.5E-2</v>
      </c>
      <c r="AU5" s="53">
        <f t="shared" si="4"/>
        <v>2.8050000000000002</v>
      </c>
      <c r="AV5" s="53">
        <v>0</v>
      </c>
      <c r="AW5" s="54">
        <v>0</v>
      </c>
      <c r="AX5" s="53">
        <f t="shared" si="14"/>
        <v>0</v>
      </c>
      <c r="AY5" s="53">
        <v>0</v>
      </c>
      <c r="AZ5" s="54">
        <v>0</v>
      </c>
      <c r="BA5" s="53">
        <f t="shared" si="15"/>
        <v>0</v>
      </c>
      <c r="BB5" s="53">
        <f t="shared" si="5"/>
        <v>4.8450000000000006</v>
      </c>
      <c r="BC5" s="53">
        <f t="shared" si="6"/>
        <v>47.698246153846156</v>
      </c>
      <c r="BD5" s="55">
        <f t="shared" si="7"/>
        <v>6.4740271493212626E-2</v>
      </c>
      <c r="BE5" s="11">
        <v>51</v>
      </c>
      <c r="BF5" s="11">
        <v>99.99</v>
      </c>
      <c r="BG5" s="55">
        <f t="shared" si="16"/>
        <v>0.4899489948994899</v>
      </c>
      <c r="BH5" s="12">
        <v>500</v>
      </c>
      <c r="BI5" s="53">
        <f t="shared" si="17"/>
        <v>23849.123076923079</v>
      </c>
      <c r="BJ5" s="53">
        <f t="shared" si="18"/>
        <v>25500</v>
      </c>
    </row>
  </sheetData>
  <sheetProtection insertRows="0" deleteRows="0" sort="0"/>
  <protectedRanges>
    <protectedRange sqref="L2:N5 BF2:BH5 AQ1:AR1 AV1 AY1 L6:BA244 P2:BD5 A2:J244" name="Range1"/>
    <protectedRange sqref="K2:K24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2025-08-14T01:50:59Z</dcterms:created>
  <dcterms:modified xsi:type="dcterms:W3CDTF">2025-08-14T01:51:41Z</dcterms:modified>
</cp:coreProperties>
</file>