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>"'file://172.16.4.11/jla%20sh/users/yuette.zhang/appdata/local/microsoft/windows/temporary%20internet%20files/content.outlook/j6arrcw2/sears%20rs%20cotton%20blanekt%20commitment%2020140523.xls'#$''.$a$1"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ol">"'file://172.16.4.11/jla%20sh/users/150863.twmpc083/appdata/local/microsoft/windows/temporary%20internet%20files/content.outlook/7s7yezrg/market%20week%20quotation%20sheeet/shopko%20mink%20to%20sherpa%20blanket%20commitment%2020140331.xls'#$''.$k$37"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'[2]other data'!$T$2:$T$5</definedName>
    <definedName name="Agents">#REF!</definedName>
    <definedName name="Artwork">#REF!</definedName>
    <definedName name="as">'[3]1-Import Product Data Sheet'!$X$2</definedName>
    <definedName name="AssortedSKU_Range">[4]Mapping!$J$2:$J$3</definedName>
    <definedName name="ATotalsPos">"'file://172.16.4.11/jla%20sh/users/150863.twmpc083/appdata/local/microsoft/windows/temporary%20internet%20files/content.outlook/7s7yezrg/market%20week%20quotation%20sheeet/shopko%20mink%20to%20sherpa%20blanket%20commitment%2020140331.xls'#$''.$k$29"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'[5]Hardline Drop down'!$H$5:$H$9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rand">'[3]1-Import Product Data Sheet'!$N$102:$N$144</definedName>
    <definedName name="Branded">[6]Lists!$F$6:$F$38</definedName>
    <definedName name="brands">'[2]other data'!$K$2:$K$48</definedName>
    <definedName name="BRANDTYPE">#REF!</definedName>
    <definedName name="BuyUnits_Range">[4]Mapping!$B$2:$B$55</definedName>
    <definedName name="ca_available_Range">[4]Mapping!$AB$2:$AB$5</definedName>
    <definedName name="ca_Compliant_Range">[4]Mapping!$BF$2:$BF$4</definedName>
    <definedName name="ca_CompliantReason_Range">[4]Mapping!$BH$2:$BH$13</definedName>
    <definedName name="ca_SisVendor_Range">[4]Mapping!$BD$2:$BD$3</definedName>
    <definedName name="ca_stuffedarticlesreg_Range">[4]Mapping!$AD$2:$AD$6</definedName>
    <definedName name="Case_Freight_Range">[4]Mapping!$F$2:$F$19</definedName>
    <definedName name="CATEGORY">[7]Sheet1!$DW$2:$DW$3</definedName>
    <definedName name="chargeback">'[2]other data'!$B$2:$B$6</definedName>
    <definedName name="close">"'file://172.16.4.11/jla%20sh/users/yuette.zhang/appdata/local/microsoft/windows/temporary%20internet%20files/content.outlook/j6arrcw2/sears%20rs%20cotton%20blanekt%20commitment%2020140523.xls'#$''.$h$8"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"'file://172.16.4.11/jla%20sh/users/yuette.zhang/appdata/local/microsoft/windows/temporary%20internet%20files/content.outlook/j6arrcw2/sears%20rs%20cotton%20blanekt%20commitment%2020140523.xls'#$''.$b$2"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olor">[6]Lists!$J$6:$J$29</definedName>
    <definedName name="COLOR_FAMILY">'[8]x-Lists'!$AB$2:$AB$18</definedName>
    <definedName name="colour">[7]Sheet1!$EH$2:$EH$3</definedName>
    <definedName name="Comp_Stores">#REF!</definedName>
    <definedName name="COO_Dest">[4]COO!$D$1:$D$3:'[4]COO'!$D$2</definedName>
    <definedName name="COOCountry_Range">[4]Mapping!$R$2:$R$245</definedName>
    <definedName name="COODest_Range">[4]Mapping!$P$2:$P$3</definedName>
    <definedName name="corn">"'file://172.16.4.11/jla%20sh/users/yuette.zhang/appdata/local/microsoft/windows/temporary%20internet%20files/content.outlook/j6arrcw2/sears%20rs%20cotton%20blanekt%20commitment%2020140523.xls'#$''.$i$9"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"'file://172.16.4.11/jla%20sh/users/150863.twmpc083/appdata/local/microsoft/windows/temporary%20internet%20files/content.outlook/7s7yezrg/market%20week%20quotation%20sheeet/shopko%20mink%20to%20sherpa%20blanket%20commitment%2020140331.xls'#$''.$f$37"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'[2]other data'!$I$3:$I$249</definedName>
    <definedName name="crs">'[9]SUBCATS INTERNAL USE'!$A$3:$C$1000</definedName>
    <definedName name="Cycle">[6]Lists!$E$6:$E$30</definedName>
    <definedName name="datasl">"'file://172.16.4.11/jla%20sh/users/yuette.zhang/appdata/local/microsoft/windows/temporary%20internet%20files/content.outlook/j6arrcw2/sears%20rs%20cotton%20blanekt%20commitment%2020140523.xls'#$''.$j$10"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"'file://172.16.4.11/jla%20sh/users/yuette.zhang/appdata/local/microsoft/windows/temporary%20internet%20files/content.outlook/j6arrcw2/sears%20rs%20cotton%20blanekt%20commitment%2020140523.xls'#$''.$b$2"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"'file://172.16.4.11/jla%20sh/users/yuette.zhang/appdata/local/microsoft/windows/temporary%20internet%20files/content.outlook/j6arrcw2/sears%20rs%20cotton%20blanekt%20commitment%2020140523.xls'#$''.$b$2"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DEmsg">"'file://172.16.4.11/jla%20sh/users/150863.twmpc083/appdata/local/microsoft/windows/temporary%20internet%20files/content.outlook/7s7yezrg/market%20week%20quotation%20sheeet/shopko%20mink%20to%20sherpa%20blanket%20commitment%2020140331.xls'#$''.$z$29"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[4]Mapping!$AZ$2:$AZ$3</definedName>
    <definedName name="Decorative_Accessories">#REF!</definedName>
    <definedName name="Decorative_Pillows_Inserts_Covers">#REF!</definedName>
    <definedName name="del">'[9]SUBCATS INTERNAL USE'!$G$2:$H$512</definedName>
    <definedName name="den">[6]Lists!$L$6:$L$29</definedName>
    <definedName name="Description1_Range">[4]Mapping!$AM$2:$AM$72</definedName>
    <definedName name="Description2_Range">[4]Mapping!$AN$2:$AN$84</definedName>
    <definedName name="DesignStrat">[10]Info!$F$3:$F$5</definedName>
    <definedName name="diffgrp">'[2]diff group head'!$A$2:$A$47</definedName>
    <definedName name="DIFFS">'[2]other data'!$AF$2:$AF$13</definedName>
    <definedName name="division">'[11]X-PORTS'!$K$4:$K$12</definedName>
    <definedName name="Division1">'[5]Hardline Drop down'!$A$5:$A$16</definedName>
    <definedName name="Down_Comforters">#REF!</definedName>
    <definedName name="Duvet_Covers">#REF!</definedName>
    <definedName name="Electrics">#REF!</definedName>
    <definedName name="Exchange_Rate">"'file://192.168.20.8/beyond%20basic/costing/wal-mart/wow%20sheeting/may%2024,%202012/wow%20-%20120524%20-%205k%20-%20fob%20-%2060x60-172x116%20-%20sateen%20weave%20-%20cotton.xls'#$costs.$j$11"</definedName>
    <definedName name="Fabric">#REF!</definedName>
    <definedName name="FASHION">[12]LIST!$E$2:$E$7</definedName>
    <definedName name="Feature1_Range">[4]Mapping!$AG$2:$AG$25</definedName>
    <definedName name="Feature10_Range">[13]Mapping!$AP$2:$AP$17</definedName>
    <definedName name="Feature2_Range">[4]Mapping!$AH$2:$AH$17</definedName>
    <definedName name="Feature3_Range">[4]Mapping!$AI$2:$AI$21</definedName>
    <definedName name="Feature4_Range">[4]Mapping!$AJ$2:$AJ$9</definedName>
    <definedName name="Feature5_Range">[4]Mapping!$AK$2:$AK$5</definedName>
    <definedName name="Feature6_Range">[4]Mapping!$AL$2:$AL$20</definedName>
    <definedName name="Feature7_Range">[13]Mapping!$AM$2:$AM$21</definedName>
    <definedName name="Feature8_Range">[13]Mapping!$AN$2:$AN$9</definedName>
    <definedName name="Feature9_Range">[13]Mapping!$AO$2:$AO$5</definedName>
    <definedName name="FIFRACompliance_Range">[4]Mapping!$L$2:$L$10</definedName>
    <definedName name="FIFRAExemption_Range">[4]Mapping!$N$2:$N$3</definedName>
    <definedName name="Flash">"'file://172.16.4.11/jla%20sh/users/yuette.zhang/appdata/local/microsoft/windows/temporary%20internet%20files/content.outlook/j6arrcw2/sears%20rs%20cotton%20blanekt%20commitment%2020140523.xls'#$''.$b$2"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[7]Sheet1!$EC$2:$EC$3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reight">'[2]other data'!$AC$3:$AC$14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ridActPctRow">"'file://172.16.4.11/jla%20sh/users/150863.twmpc083/appdata/local/microsoft/windows/temporary%20internet%20files/content.outlook/7s7yezrg/market%20week%20quotation%20sheeet/shopko%20mink%20to%20sherpa%20blanket%20commitment%2020140331.xls'#$''.$h$32"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"'file://172.16.4.11/jla%20sh/users/150863.twmpc083/appdata/local/microsoft/windows/temporary%20internet%20files/content.outlook/7s7yezrg/market%20week%20quotation%20sheeet/shopko%20mink%20to%20sherpa%20blanket%20commitment%2020140331.xls'#$''.$h$34"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"'file://172.16.4.11/jla%20sh/users/150863.twmpc083/appdata/local/microsoft/windows/temporary%20internet%20files/content.outlook/7s7yezrg/market%20week%20quotation%20sheeet/shopko%20mink%20to%20sherpa%20blanket%20commitment%2020140331.xls'#$''.$h$35"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"'file://172.16.4.11/jla%20sh/users/150863.twmpc083/appdata/local/microsoft/windows/temporary%20internet%20files/content.outlook/7s7yezrg/market%20week%20quotation%20sheeet/shopko%20mink%20to%20sherpa%20blanket%20commitment%2020140331.xls'#$''.$h$31"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"'file://172.16.4.11/jla%20sh/users/150863.twmpc083/appdata/local/microsoft/windows/temporary%20internet%20files/content.outlook/7s7yezrg/market%20week%20quotation%20sheeet/shopko%20mink%20to%20sherpa%20blanket%20commitment%2020140331.xls'#$''.$h$33"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[12]LIST!$G$2:$G$7</definedName>
    <definedName name="KD">[7]Sheet1!$DS$2:$DS$2</definedName>
    <definedName name="Kids_Bath">#REF!</definedName>
    <definedName name="Kids_or_Teen">#REF!</definedName>
    <definedName name="Label">#REF!</definedName>
    <definedName name="LicensedProduct_Range">[4]Mapping!$AF$2:$AF$3</definedName>
    <definedName name="LIFESTYLE">[12]LIST!$C$2:$C$7</definedName>
    <definedName name="Lighting_or_Candleholders">#REF!</definedName>
    <definedName name="LOCALIZATION__PRICEPOINT">'[8]x-Lists'!$Z$2:$Z$4</definedName>
    <definedName name="loctype">'[2]other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"'file://172.16.4.11/jla%20sh/users/yuette.zhang/appdata/local/microsoft/windows/temporary%20internet%20files/content.outlook/j6arrcw2/sears%20rs%20cotton%20blanekt%20commitment%2020140523.xls'#$''.$a$1"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"'file://172.16.4.11/jla%20sh/users/yuette.zhang/appdata/local/microsoft/windows/temporary%20internet%20files/content.outlook/j6arrcw2/sears%20rs%20cotton%20blanekt%20commitment%2020140523.xls'#$''.$a$1"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Motif">#REF!</definedName>
    <definedName name="newdata">"'file://172.16.4.11/jla%20sh/users/yuette.zhang/appdata/local/microsoft/windows/temporary%20internet%20files/content.outlook/j6arrcw2/sears%20rs%20cotton%20blanekt%20commitment%2020140523.xls'#$''.$b$2"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"'file://172.16.4.11/jla%20sh/users/yuette.zhang/appdata/local/microsoft/windows/temporary%20internet%20files/content.outlook/j6arrcw2/sears%20rs%20cotton%20blanekt%20commitment%2020140523.xls'#$''.$h$8"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"'file://172.16.4.11/jla%20sh/users/yuette.zhang/appdata/local/microsoft/windows/temporary%20internet%20files/content.outlook/j6arrcw2/sears%20rs%20cotton%20blanekt%20commitment%2020140523.xls'#$''.$h$8"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"'file://172.16.4.11/jla%20sh/users/yuette.zhang/appdata/local/microsoft/windows/temporary%20internet%20files/content.outlook/j6arrcw2/sears%20rs%20cotton%20blanekt%20commitment%2020140523.xls'#$''.$h$8"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"'file://172.16.4.11/jla%20sh/users/yuette.zhang/appdata/local/microsoft/windows/temporary%20internet%20files/content.outlook/j6arrcw2/sears%20rs%20cotton%20blanekt%20commitment%2020140523.xls'#$''.$a$1"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"'file://172.16.4.11/jla%20sh/users/150863.twmpc083/appdata/local/microsoft/windows/temporary%20internet%20files/content.outlook/7s7yezrg/market%20week%20quotation%20sheeet/shopko%20mink%20to%20sherpa%20blanket%20commitment%2020140331.xls'#$''.$y$37"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'[5]Hardline Drop down'!$C$5:$C$21</definedName>
    <definedName name="ORDERTYPE">'[2]other data'!$AN$2:$AN$6</definedName>
    <definedName name="OTB">'[2]other data'!$R$2:$R$14</definedName>
    <definedName name="OTBMONTH">#REF!</definedName>
    <definedName name="Outdoor">#REF!</definedName>
    <definedName name="OwnedCol">"'file://172.16.4.11/jla%20sh/users/150863.twmpc083/appdata/local/microsoft/windows/temporary%20internet%20files/content.outlook/7s7yezrg/market%20week%20quotation%20sheeet/shopko%20mink%20to%20sherpa%20blanket%20commitment%2020140331.xls'#$''.$g$37"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[7]Sheet1!$EE$2:$EE$3</definedName>
    <definedName name="PackageType">'[3]1-Import Product Data Sheet'!$L$102:$L$131</definedName>
    <definedName name="PackCol">"'file://172.16.4.11/jla%20sh/users/150863.twmpc083/appdata/local/microsoft/windows/temporary%20internet%20files/content.outlook/7s7yezrg/market%20week%20quotation%20sheeet/shopko%20mink%20to%20sherpa%20blanket%20commitment%2020140331.xls'#$''.$h$37"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aymentTerms">#REF!</definedName>
    <definedName name="PDQList">'[3]1-Import Product Data Sheet'!$AR$1:$AR$24</definedName>
    <definedName name="Pet_Care">#REF!</definedName>
    <definedName name="Pillow_Shams">#REF!</definedName>
    <definedName name="Pillowcases">#REF!</definedName>
    <definedName name="PkgFormat">[10]Info!$E$2:$E$49</definedName>
    <definedName name="po_type">'[2]other data'!$AU$2:$AU$11</definedName>
    <definedName name="PORT_IFF">[14]a!$A$10:$B$35</definedName>
    <definedName name="ports">'[11]X-PORTS'!$D$4:$D$33</definedName>
    <definedName name="PortSeq">'[3]1-Import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[4]Mapping!$H$2:$H$3</definedName>
    <definedName name="PrevBuy">'[3]1-Import Product Data Sheet'!$AR$26:$AR$27</definedName>
    <definedName name="PRICE">[12]LIST!$B$2:$B$6</definedName>
    <definedName name="Prints">#REF!</definedName>
    <definedName name="ProfileDesc">"'file://172.16.4.11/jla%20sh/users/150863.twmpc083/appdata/local/microsoft/windows/temporary%20internet%20files/content.outlook/7s7yezrg/market%20week%20quotation%20sheeet/shopko%20mink%20to%20sherpa%20blanket%20commitment%2020140331.xls'#$''.$b$3"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PurchaseType">#REF!</definedName>
    <definedName name="QSFOB">[15]Q1!$C$38</definedName>
    <definedName name="QSFOB_2">"'file://192.168.20.8/beyond%20basic/slard%20-%20design/customs%20memo/master%20copy%20quote%20sheet%202.xls'#$q1.$c$38"</definedName>
    <definedName name="Quilts">#REF!</definedName>
    <definedName name="RateSeq">'[3]1-Import Product Data Sheet'!$X$2</definedName>
    <definedName name="retailAK_O_YN_Range">[4]Mapping!$AR$2:$AR$3</definedName>
    <definedName name="retailCA_O_YN_Range">[4]Mapping!$AV$2:$AV$3</definedName>
    <definedName name="retailHA_O_YN_Range">[4]Mapping!$AX$2:$AX$3</definedName>
    <definedName name="retailPR_O_YN_Range">[4]Mapping!$AT$2:$AT$3</definedName>
    <definedName name="retailUS_O_YN_Range">[4]Mapping!$AP$2:$AP$3</definedName>
    <definedName name="RoutingDesc">'[9]DOMESTIC Worksheet'!$AG$3:$AG$12</definedName>
    <definedName name="runnum">'[2]other data'!$BI$2:$BI$18</definedName>
    <definedName name="scalenum">'[2]other data'!$BG$2:$BG$18</definedName>
    <definedName name="Season">'[5]Hardline Drop down'!$D$5:$D$15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ower_Curtains">#REF!</definedName>
    <definedName name="Silhouette">#REF!</definedName>
    <definedName name="Size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ATUS">#REF!</definedName>
    <definedName name="StoreCount">"'file://172.16.4.11/jla%20sh/users/150863.twmpc083/appdata/local/microsoft/windows/temporary%20internet%20files/content.outlook/7s7yezrg/market%20week%20quotation%20sheeet/shopko%20mink%20to%20sherpa%20blanket%20commitment%2020140331.xls'#$''.$j$30"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"'file://172.16.4.11/jla%20sh/users/150863.twmpc083/appdata/local/microsoft/windows/temporary%20internet%20files/content.outlook/7s7yezrg/market%20week%20quotation%20sheeet/shopko%20mink%20to%20sherpa%20blanket%20commitment%2020140331.xls'#$''.$k$2"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"'file://172.16.4.11/jla%20sh/users/yuette.zhang/appdata/local/microsoft/windows/temporary%20internet%20files/content.outlook/j6arrcw2/sears%20rs%20cotton%20blanekt%20commitment%2020140523.xls'#$''.$r$18"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[4]Mapping!$BB$2:$BB$3</definedName>
    <definedName name="SUPPLIER">'[2]vendor info'!$A$4:$A$400</definedName>
    <definedName name="TargetCol">"'file://172.16.4.11/jla%20sh/users/150863.twmpc083/appdata/local/microsoft/windows/temporary%20internet%20files/content.outlook/7s7yezrg/market%20week%20quotation%20sheeet/shopko%20mink%20to%20sherpa%20blanket%20commitment%2020140331.xls'#$''.$z$37"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'[2]other data'!$AK$2:$AK$10</definedName>
    <definedName name="TERMS">'[2]other data'!$P$2:$P$7</definedName>
    <definedName name="THEME">'[8]x-Lists'!$AQ$2:$AQ$12</definedName>
    <definedName name="TICKET">[2]tickets!$B$3:$B$27</definedName>
    <definedName name="ticket2">[2]tickets!$G$3:$G$27</definedName>
    <definedName name="TicketType">#REF!</definedName>
    <definedName name="TotalCostValue">"'file://172.16.4.11/jla%20sh/users/150863.twmpc083/appdata/local/microsoft/windows/temporary%20internet%20files/content.outlook/7s7yezrg/market%20week%20quotation%20sheeet/shopko%20mink%20to%20sherpa%20blanket%20commitment%2020140331.xls'#$''.$b$32"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"'file://172.16.4.11/jla%20sh/users/150863.twmpc083/appdata/local/microsoft/windows/temporary%20internet%20files/content.outlook/7s7yezrg/market%20week%20quotation%20sheeet/shopko%20mink%20to%20sherpa%20blanket%20commitment%2020140331.xls'#$''.$b$34"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"'file://172.16.4.11/jla%20sh/users/150863.twmpc083/appdata/local/microsoft/windows/temporary%20internet%20files/content.outlook/7s7yezrg/market%20week%20quotation%20sheeet/shopko%20mink%20to%20sherpa%20blanket%20commitment%2020140331.xls'#$''.$b$31"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"'file://172.16.4.11/jla%20sh/users/yuette.zhang/appdata/local/microsoft/windows/temporary%20internet%20files/content.outlook/j6arrcw2/sears%20rs%20cotton%20blanekt%20commitment%2020140523.xls'#$''.$a$1"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"'file://172.16.4.11/jla%20sh/users/150863.twmpc083/appdata/local/microsoft/windows/temporary%20internet%20files/content.outlook/7s7yezrg/market%20week%20quotation%20sheeet/shopko%20mink%20to%20sherpa%20blanket%20commitment%2020140331.xls'#$''.$j$34"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"'file://172.16.4.11/jla%20sh/users/150863.twmpc083/appdata/local/microsoft/windows/temporary%20internet%20files/content.outlook/7s7yezrg/market%20week%20quotation%20sheeet/shopko%20mink%20to%20sherpa%20blanket%20commitment%2020140331.xls'#$''.$j$37"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REATMENT">'[8]x-Lists'!$AR$2:$AR$23</definedName>
    <definedName name="UDA3A">'[2]other data'!$AY$2:$AY$4</definedName>
    <definedName name="UDA3B">'[2]other data'!$AZ$2:$AZ$6</definedName>
    <definedName name="UNIT">[7]Sheet1!$EF$2:$EF$3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User1Col">"'file://172.16.4.11/jla%20sh/users/150863.twmpc083/appdata/local/microsoft/windows/temporary%20internet%20files/content.outlook/7s7yezrg/market%20week%20quotation%20sheeet/shopko%20mink%20to%20sherpa%20blanket%20commitment%2020140331.xls'#$''.$d$37"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"'file://172.16.4.11/jla%20sh/users/150863.twmpc083/appdata/local/microsoft/windows/temporary%20internet%20files/content.outlook/7s7yezrg/market%20week%20quotation%20sheeet/shopko%20mink%20to%20sherpa%20blanket%20commitment%2020140331.xls'#$''.$e$37"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'[11]X-PORTS'!$I$5:$I$7</definedName>
    <definedName name="vendorlist">#REF!</definedName>
    <definedName name="VendorType">'[5]Hardline Drop down'!$F$5:$F$8</definedName>
    <definedName name="VGAssign">"'file://172.16.4.11/jla%20sh/users/yuette.zhang/appdata/local/microsoft/windows/temporary%20internet%20files/content.outlook/j6arrcw2/sears%20rs%20cotton%20blanekt%20commitment%2020140523.xls'#$''.$b$2"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'[2]other data'!$BL$2:$BL$24</definedName>
    <definedName name="Window_Treatments_Hardware_Accessories">#REF!</definedName>
    <definedName name="Window_Treatments_Hardware_Accessories.">#REF!</definedName>
    <definedName name="wood">[7]Sheet1!$EG$2:$EG$3</definedName>
    <definedName name="World1">[6]Lists!$H$6:$H$29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I6" i="1" l="1"/>
  <c r="BF6" i="1"/>
  <c r="AZ6" i="1"/>
  <c r="AW6" i="1"/>
  <c r="AT6" i="1"/>
  <c r="AQ6" i="1"/>
  <c r="AO6" i="1"/>
  <c r="AM6" i="1"/>
  <c r="AK6" i="1"/>
  <c r="AG6" i="1"/>
  <c r="AB6" i="1"/>
  <c r="AC6" i="1" s="1"/>
  <c r="AE6" i="1" s="1"/>
  <c r="T6" i="1"/>
  <c r="AH6" i="1" s="1"/>
  <c r="S6" i="1"/>
  <c r="BI5" i="1"/>
  <c r="BF5" i="1"/>
  <c r="AZ5" i="1"/>
  <c r="AW5" i="1"/>
  <c r="AT5" i="1"/>
  <c r="AQ5" i="1"/>
  <c r="AO5" i="1"/>
  <c r="AM5" i="1"/>
  <c r="AK5" i="1"/>
  <c r="AH5" i="1"/>
  <c r="AG5" i="1"/>
  <c r="AB5" i="1"/>
  <c r="AC5" i="1" s="1"/>
  <c r="AE5" i="1" s="1"/>
  <c r="T5" i="1"/>
  <c r="S5" i="1"/>
  <c r="BI4" i="1"/>
  <c r="BF4" i="1"/>
  <c r="AZ4" i="1"/>
  <c r="AW4" i="1"/>
  <c r="AT4" i="1"/>
  <c r="AQ4" i="1"/>
  <c r="AO4" i="1"/>
  <c r="AM4" i="1"/>
  <c r="AK4" i="1"/>
  <c r="AG4" i="1"/>
  <c r="AB4" i="1"/>
  <c r="AC4" i="1" s="1"/>
  <c r="AE4" i="1" s="1"/>
  <c r="T4" i="1"/>
  <c r="S4" i="1"/>
  <c r="BA4" i="1" l="1"/>
  <c r="BA6" i="1"/>
  <c r="BA5" i="1"/>
  <c r="AI6" i="1"/>
  <c r="AI5" i="1"/>
  <c r="AH4" i="1"/>
  <c r="AI4" i="1" s="1"/>
  <c r="BB4" i="1" l="1"/>
  <c r="BB5" i="1"/>
  <c r="BC5" i="1" s="1"/>
  <c r="BB6" i="1"/>
  <c r="BH4" i="1"/>
  <c r="BC4" i="1"/>
  <c r="BH5" i="1"/>
  <c r="BC6" i="1" l="1"/>
  <c r="BH6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S3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3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3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3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3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3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3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M3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N3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O3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Q3" authorId="0" shapeId="0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T3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W3" authorId="0" shapeId="0">
      <text>
        <r>
          <rPr>
            <sz val="11"/>
            <rFont val="Calibri"/>
            <family val="2"/>
          </rPr>
          <t>[JLA POE Price Quote (Value)]*[Load 2 %]</t>
        </r>
      </text>
    </comment>
    <comment ref="AZ3" authorId="0" shapeId="0">
      <text>
        <r>
          <rPr>
            <sz val="11"/>
            <rFont val="Calibri"/>
            <family val="2"/>
          </rPr>
          <t>[JLA POE Price Quote (Value)]*[Load 3 %]</t>
        </r>
      </text>
    </comment>
    <comment ref="BA3" authorId="0" shapeId="0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B3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C3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F3" authorId="0" shapeId="0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H3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I3" authorId="0" shapeId="0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<sst xmlns="http://schemas.openxmlformats.org/spreadsheetml/2006/main" count="110" uniqueCount="85">
  <si>
    <t>30 characters</t>
  </si>
  <si>
    <t>Copy the formula cost to here if no given value</t>
  </si>
  <si>
    <t>free text</t>
  </si>
  <si>
    <t>Required</t>
  </si>
  <si>
    <t>Cost</t>
  </si>
  <si>
    <t>Freight</t>
  </si>
  <si>
    <t>Duty</t>
  </si>
  <si>
    <t>Load</t>
  </si>
  <si>
    <t>Price</t>
  </si>
  <si>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</si>
  <si>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</si>
  <si>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</si>
  <si>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</si>
  <si>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</si>
  <si>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</si>
  <si>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</si>
  <si>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</si>
  <si>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</si>
  <si>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</si>
  <si>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</si>
  <si>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</si>
  <si>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</si>
  <si>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</si>
  <si>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</si>
  <si>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</si>
  <si>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</si>
  <si>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</si>
  <si>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</si>
  <si>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</si>
  <si>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</si>
  <si>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</si>
  <si>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</si>
  <si>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</si>
  <si>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</si>
  <si>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</si>
  <si>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</si>
  <si>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</si>
  <si>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</si>
  <si>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</si>
  <si>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</si>
  <si>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</si>
  <si>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</si>
  <si>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</si>
  <si>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</si>
  <si>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</si>
  <si>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</si>
  <si>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</si>
  <si>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</si>
  <si>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</si>
  <si>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</si>
  <si>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</si>
  <si>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</si>
  <si>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</si>
  <si>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</si>
  <si>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</si>
  <si>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</si>
  <si>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</si>
  <si>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</si>
  <si>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</si>
  <si>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</si>
  <si>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</si>
  <si>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</si>
  <si>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</si>
  <si>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</si>
  <si>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</si>
  <si>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</si>
  <si>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</si>
  <si>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</si>
  <si>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</si>
  <si>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</si>
  <si>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BLANKET</t>
  </si>
  <si>
    <t>LAZLO MEDALLION</t>
  </si>
  <si>
    <t>350gsm Printed Glimmersoft Blanket</t>
  </si>
  <si>
    <t>350gsm printed Glimmersoft plush, 100%polyester, self hem, on wooden hanger with card, case pack 8</t>
  </si>
  <si>
    <t>90x90"</t>
  </si>
  <si>
    <t>Multi</t>
  </si>
  <si>
    <t>Piece</t>
  </si>
  <si>
    <t>Partially Compressed</t>
  </si>
  <si>
    <t>6301.40.0020</t>
  </si>
  <si>
    <t>PAINTER'S STRIPE</t>
  </si>
  <si>
    <t>SANTA FE</t>
  </si>
  <si>
    <t>RS51-8288</t>
    <phoneticPr fontId="2" type="noConversion"/>
  </si>
  <si>
    <t>RS51-8289</t>
  </si>
  <si>
    <t>RS51-8290</t>
  </si>
  <si>
    <r>
      <t>350gsm printed Glimmersoft plush</t>
    </r>
    <r>
      <rPr>
        <sz val="11"/>
        <rFont val="Calibri"/>
        <family val="2"/>
      </rPr>
      <t>,</t>
    </r>
    <r>
      <rPr>
        <sz val="11"/>
        <rFont val="Calibri"/>
        <family val="2"/>
      </rPr>
      <t xml:space="preserve"> 100%polyester, self hem, on wooden hanger with card, case pack 8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</si>
</sst>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0" formatCode="[$¥-478]#,##0.00"/>
    <numFmt numFmtId="177" formatCode="&quot;$&quot;#,##0.00"/>
    <numFmt numFmtId="178" formatCode="0.0"/>
    <numFmt numFmtId="0" formatCode="[$$-409]#,##0.00;\-[$$-409]#,##0.00"/>
    <numFmt numFmtId="180" formatCode="_(&quot;$&quot;* #,##0.00_);_(&quot;$&quot;* \(#,##0.00\);_(&quot;$&quot;* &quot;-&quot;??_);_(@_)"/>
  </numFmts>
  <fonts count="10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i/>
      <sz val="11"/>
      <name val="Calibri"/>
      <family val="2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11"/>
      <color rgb="FFEE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/>
    <xf numFmtId="0" fontId="7" fillId="0" borderId="0"/>
    <xf numFmtId="0" fontId="1" fillId="0" borderId="0"/>
    <xf numFmtId="180" fontId="1" fillId="0" borderId="0" applyFont="0" applyFill="0" applyBorder="0" applyAlignment="0" applyProtection="0"/>
    <xf numFmtId="0" fontId="7" fillId="0" borderId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4" fillId="0" borderId="0" xfId="1" applyFont="1"/>
    <xf numFmtId="0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7" fontId="1" fillId="0" borderId="0" xfId="0" applyNumberFormat="1" applyFont="1"/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0" fontId="1" fillId="0" borderId="0" xfId="0" applyNumberFormat="1" applyFont="1" applyAlignment="1">
      <alignment wrapText="1"/>
    </xf>
    <xf numFmtId="177" fontId="0" fillId="0" borderId="0" xfId="0" applyNumberFormat="1"/>
    <xf numFmtId="177" fontId="1" fillId="0" borderId="0" xfId="0" applyNumberFormat="1" applyFont="1" applyAlignment="1">
      <alignment wrapText="1"/>
    </xf>
    <xf numFmtId="0" fontId="3" fillId="0" borderId="0" xfId="1" applyFont="1"/>
    <xf numFmtId="0" fontId="5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5" borderId="5" xfId="0" applyFont="1" applyFill="1" applyBorder="1" applyAlignment="1">
      <alignment horizontal="center" wrapText="1"/>
    </xf>
    <xf numFmtId="0" fontId="5" fillId="5" borderId="0" xfId="0" applyFont="1" applyFill="1" applyAlignment="1">
      <alignment horizontal="center" wrapText="1"/>
    </xf>
    <xf numFmtId="0" fontId="5" fillId="5" borderId="6" xfId="0" applyFont="1" applyFill="1" applyBorder="1" applyAlignment="1">
      <alignment horizontal="center" wrapText="1"/>
    </xf>
    <xf numFmtId="1" fontId="0" fillId="0" borderId="7" xfId="0" applyNumberFormat="1" applyBorder="1" applyAlignment="1">
      <alignment wrapText="1"/>
    </xf>
    <xf numFmtId="177" fontId="0" fillId="0" borderId="7" xfId="0" applyNumberFormat="1" applyBorder="1" applyAlignment="1">
      <alignment wrapText="1"/>
    </xf>
    <xf numFmtId="0" fontId="5" fillId="0" borderId="7" xfId="0" applyFont="1" applyBorder="1" applyAlignment="1">
      <alignment horizontal="center" wrapText="1"/>
    </xf>
    <xf numFmtId="0" fontId="5" fillId="6" borderId="7" xfId="0" applyFont="1" applyFill="1" applyBorder="1" applyAlignment="1">
      <alignment horizontal="center" wrapText="1"/>
    </xf>
    <xf numFmtId="0" fontId="6" fillId="6" borderId="7" xfId="0" applyFont="1" applyFill="1" applyBorder="1" applyAlignment="1">
      <alignment horizontal="center" wrapText="1"/>
    </xf>
    <xf numFmtId="0" fontId="6" fillId="7" borderId="7" xfId="0" applyFont="1" applyFill="1" applyBorder="1" applyAlignment="1">
      <alignment horizontal="center" wrapText="1"/>
    </xf>
    <xf numFmtId="0" fontId="5" fillId="7" borderId="7" xfId="0" applyFont="1" applyFill="1" applyBorder="1" applyAlignment="1">
      <alignment horizontal="center" wrapText="1"/>
    </xf>
    <xf numFmtId="0" fontId="5" fillId="7" borderId="7" xfId="1" applyFont="1" applyFill="1" applyBorder="1" applyAlignment="1">
      <alignment horizontal="center" wrapText="1"/>
    </xf>
    <xf numFmtId="0" fontId="5" fillId="2" borderId="7" xfId="0" applyNumberFormat="1" applyFont="1" applyFill="1" applyBorder="1" applyAlignment="1">
      <alignment horizontal="center" wrapText="1"/>
    </xf>
    <xf numFmtId="2" fontId="5" fillId="2" borderId="7" xfId="0" applyNumberFormat="1" applyFont="1" applyFill="1" applyBorder="1" applyAlignment="1">
      <alignment horizontal="center" wrapText="1"/>
    </xf>
    <xf numFmtId="177" fontId="8" fillId="2" borderId="7" xfId="2" applyNumberFormat="1" applyFont="1" applyFill="1" applyBorder="1" applyAlignment="1">
      <alignment wrapText="1"/>
    </xf>
    <xf numFmtId="177" fontId="5" fillId="8" borderId="8" xfId="0" applyNumberFormat="1" applyFont="1" applyFill="1" applyBorder="1" applyAlignment="1">
      <alignment horizontal="center" wrapText="1"/>
    </xf>
    <xf numFmtId="177" fontId="5" fillId="2" borderId="7" xfId="0" applyNumberFormat="1" applyFont="1" applyFill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178" fontId="5" fillId="0" borderId="7" xfId="0" applyNumberFormat="1" applyFont="1" applyBorder="1" applyAlignment="1">
      <alignment horizontal="center" wrapText="1"/>
    </xf>
    <xf numFmtId="2" fontId="5" fillId="0" borderId="7" xfId="0" applyNumberFormat="1" applyFont="1" applyBorder="1" applyAlignment="1">
      <alignment horizontal="center" wrapText="1"/>
    </xf>
    <xf numFmtId="1" fontId="5" fillId="0" borderId="7" xfId="0" applyNumberFormat="1" applyFont="1" applyBorder="1" applyAlignment="1">
      <alignment horizontal="center" wrapText="1"/>
    </xf>
    <xf numFmtId="2" fontId="8" fillId="0" borderId="7" xfId="2" applyNumberFormat="1" applyFont="1" applyBorder="1" applyAlignment="1">
      <alignment wrapText="1"/>
    </xf>
    <xf numFmtId="1" fontId="8" fillId="0" borderId="7" xfId="2" applyNumberFormat="1" applyFont="1" applyBorder="1" applyAlignment="1">
      <alignment wrapText="1"/>
    </xf>
    <xf numFmtId="177" fontId="8" fillId="0" borderId="7" xfId="2" applyNumberFormat="1" applyFont="1" applyBorder="1" applyAlignment="1">
      <alignment wrapText="1"/>
    </xf>
    <xf numFmtId="10" fontId="5" fillId="0" borderId="7" xfId="0" applyNumberFormat="1" applyFont="1" applyBorder="1" applyAlignment="1">
      <alignment horizontal="center" wrapText="1"/>
    </xf>
    <xf numFmtId="177" fontId="8" fillId="7" borderId="7" xfId="2" applyNumberFormat="1" applyFont="1" applyFill="1" applyBorder="1" applyAlignment="1">
      <alignment wrapText="1"/>
    </xf>
    <xf numFmtId="10" fontId="5" fillId="0" borderId="0" xfId="0" applyNumberFormat="1" applyFont="1" applyAlignment="1">
      <alignment horizontal="center" wrapText="1"/>
    </xf>
    <xf numFmtId="177" fontId="8" fillId="5" borderId="7" xfId="2" applyNumberFormat="1" applyFont="1" applyFill="1" applyBorder="1" applyAlignment="1">
      <alignment wrapText="1"/>
    </xf>
    <xf numFmtId="10" fontId="8" fillId="5" borderId="7" xfId="2" applyNumberFormat="1" applyFont="1" applyFill="1" applyBorder="1" applyAlignment="1">
      <alignment wrapText="1"/>
    </xf>
    <xf numFmtId="0" fontId="5" fillId="9" borderId="0" xfId="0" applyFont="1" applyFill="1" applyAlignment="1">
      <alignment horizontal="center" wrapText="1"/>
    </xf>
    <xf numFmtId="177" fontId="5" fillId="5" borderId="7" xfId="0" applyNumberFormat="1" applyFont="1" applyFill="1" applyBorder="1" applyAlignment="1">
      <alignment horizontal="center" wrapText="1"/>
    </xf>
    <xf numFmtId="0" fontId="5" fillId="5" borderId="0" xfId="0" applyFont="1" applyFill="1" applyAlignment="1">
      <alignment horizontal="center" wrapText="1"/>
    </xf>
    <xf numFmtId="177" fontId="5" fillId="0" borderId="7" xfId="0" applyNumberFormat="1" applyFon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7" xfId="3" applyBorder="1" applyAlignment="1">
      <alignment wrapText="1"/>
    </xf>
    <xf numFmtId="0" fontId="1" fillId="0" borderId="7" xfId="3" quotePrefix="1" applyBorder="1" applyAlignment="1">
      <alignment wrapText="1"/>
    </xf>
    <xf numFmtId="0" fontId="0" fillId="0" borderId="7" xfId="0" applyNumberFormat="1" applyBorder="1" applyAlignment="1">
      <alignment wrapText="1"/>
    </xf>
    <xf numFmtId="2" fontId="0" fillId="0" borderId="7" xfId="0" applyNumberFormat="1" applyBorder="1" applyAlignment="1">
      <alignment wrapText="1"/>
    </xf>
    <xf numFmtId="177" fontId="0" fillId="10" borderId="7" xfId="4" applyNumberFormat="1" applyFont="1" applyFill="1" applyBorder="1" applyAlignment="1">
      <alignment wrapText="1"/>
    </xf>
    <xf numFmtId="177" fontId="0" fillId="0" borderId="8" xfId="0" applyNumberFormat="1" applyBorder="1" applyAlignment="1">
      <alignment wrapText="1"/>
    </xf>
    <xf numFmtId="177" fontId="9" fillId="0" borderId="7" xfId="0" applyNumberFormat="1" applyFont="1" applyBorder="1" applyAlignment="1">
      <alignment wrapText="1"/>
    </xf>
    <xf numFmtId="178" fontId="0" fillId="0" borderId="7" xfId="0" applyNumberFormat="1" applyBorder="1" applyAlignment="1">
      <alignment wrapText="1"/>
    </xf>
    <xf numFmtId="2" fontId="0" fillId="10" borderId="7" xfId="0" applyNumberFormat="1" applyFill="1" applyBorder="1" applyAlignment="1">
      <alignment wrapText="1"/>
    </xf>
    <xf numFmtId="1" fontId="0" fillId="10" borderId="7" xfId="0" applyNumberFormat="1" applyFill="1" applyBorder="1" applyAlignment="1">
      <alignment wrapText="1"/>
    </xf>
    <xf numFmtId="0" fontId="4" fillId="0" borderId="7" xfId="0" applyFont="1" applyBorder="1" applyAlignment="1">
      <alignment wrapText="1"/>
    </xf>
    <xf numFmtId="177" fontId="0" fillId="10" borderId="7" xfId="0" applyNumberFormat="1" applyFill="1" applyBorder="1" applyAlignment="1">
      <alignment wrapText="1"/>
    </xf>
    <xf numFmtId="0" fontId="7" fillId="0" borderId="7" xfId="5" applyBorder="1" applyAlignment="1" applyProtection="1">
      <alignment horizontal="center" vertical="center" wrapText="1"/>
      <protection locked="0"/>
    </xf>
    <xf numFmtId="10" fontId="4" fillId="0" borderId="7" xfId="0" applyNumberFormat="1" applyFont="1" applyBorder="1" applyAlignment="1">
      <alignment wrapText="1"/>
    </xf>
    <xf numFmtId="10" fontId="0" fillId="0" borderId="7" xfId="0" applyNumberFormat="1" applyBorder="1" applyAlignment="1">
      <alignment wrapText="1"/>
    </xf>
    <xf numFmtId="10" fontId="0" fillId="10" borderId="7" xfId="6" applyNumberFormat="1" applyFont="1" applyFill="1" applyBorder="1" applyAlignment="1">
      <alignment wrapText="1"/>
    </xf>
    <xf numFmtId="177" fontId="4" fillId="0" borderId="7" xfId="0" applyNumberFormat="1" applyFont="1" applyBorder="1" applyAlignment="1">
      <alignment wrapText="1"/>
    </xf>
    <xf numFmtId="0" fontId="7" fillId="0" borderId="7" xfId="0" applyFont="1" applyBorder="1"/>
    <xf numFmtId="0" fontId="0" fillId="0" borderId="7" xfId="0" applyFont="1" applyBorder="1" applyAlignment="1">
      <alignment wrapText="1"/>
    </xf>
  </cellXfs>
  <cellStyles count="7">
    <cellStyle name="Currency 2" xfId="4"/>
    <cellStyle name="Normal 2" xfId="1"/>
    <cellStyle name="Normal 2 18 2" xfId="2"/>
    <cellStyle name="Percent 2" xfId="6"/>
    <cellStyle name="常规" xfId="0" builtinId="0"/>
    <cellStyle name="常规 2" xfId="3"/>
    <cellStyle name="样式 1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ujie/AppData/Local/Microsoft/Windows/INetCache/Content.Outlook/YP6JDHFP/Ross%20NOV%202025%20350%20GS%20BLK%20POE%20Commit+30tariff%207.14.2025%20(003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DavidZhang\Desktop\Work\Hanssem\192.168.20.8\&#23478;&#32442;&#19968;&#37096;\Target\Target%20&#24320;&#21457;&#36164;&#26009;\Fall%2012%20development\D65%20Holiday\Line%20Pla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Working%20Documents\JLA\BBB\BBB%20Robert%20Allen\RA%20Fall2010%20BBB%20Order\Anatole\BBB%20ANATOLE%20SET-UP%20ROBERT%20ALLEN%20FINAL%204.29.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zhangqing\Local%20Settings\Temporary%20Internet%20Files\Content.Outlook\IUZUJE2G\BBB\item%20set%20up\BBB_BTC_Cozy%20soft_Item%20Set%20Up_20111222_E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DVD\AppData\Local\Microsoft\Windows\Temporary%20Internet%20Files\Content.Outlook\UNTFDTPU\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HZ upd 6.27.2025"/>
      <sheetName val="CCF 7.02.2025"/>
      <sheetName val="BUY PLAN"/>
      <sheetName val="CAD'S"/>
      <sheetName val="ValueSelection"/>
      <sheetName val="Data"/>
    </sheetNames>
    <sheetDataSet>
      <sheetData sheetId="0"/>
      <sheetData sheetId="1"/>
      <sheetData sheetId="2">
        <row r="70">
          <cell r="E70">
            <v>6.34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I6"/>
  <sheetViews>
    <sheetView tabSelected="1" workbookViewId="0">
      <selection activeCell="J14" sqref="J14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3" width="8.42578125" style="2" customWidth="1"/>
    <col min="4" max="4" width="7.85546875" style="2" customWidth="1"/>
    <col min="5" max="5" width="10.7109375" style="2" customWidth="1"/>
    <col min="6" max="6" width="11.28515625" style="2" customWidth="1"/>
    <col min="7" max="7" width="16.140625" style="2" customWidth="1"/>
    <col min="8" max="8" width="12.7109375" style="2" customWidth="1"/>
    <col min="9" max="9" width="7.42578125" style="2" customWidth="1"/>
    <col min="10" max="10" width="27.7109375" style="2" customWidth="1"/>
    <col min="11" max="11" width="8.28515625" style="2" customWidth="1"/>
    <col min="12" max="13" width="6.140625" style="2" customWidth="1"/>
    <col min="14" max="15" width="15.140625" style="2" customWidth="1"/>
    <col min="16" max="16" width="5.5703125" style="2" customWidth="1"/>
    <col min="17" max="17" width="9.7109375" style="7" customWidth="1"/>
    <col min="18" max="18" width="8" style="8" customWidth="1"/>
    <col min="19" max="19" width="12" style="9" customWidth="1"/>
    <col min="20" max="20" width="8.5703125" style="9" customWidth="1"/>
    <col min="21" max="21" width="8.140625" style="9" customWidth="1"/>
    <col min="22" max="22" width="9.7109375" style="2" customWidth="1"/>
    <col min="23" max="23" width="8.140625" style="11" customWidth="1"/>
    <col min="24" max="24" width="8.7109375" style="11" customWidth="1"/>
    <col min="25" max="25" width="7.140625" style="11" customWidth="1"/>
    <col min="26" max="26" width="9" style="8" customWidth="1"/>
    <col min="27" max="27" width="6.28515625" style="12" customWidth="1"/>
    <col min="28" max="28" width="10" style="8" customWidth="1"/>
    <col min="29" max="29" width="9.85546875" style="12" customWidth="1"/>
    <col min="30" max="30" width="7.85546875" style="2" customWidth="1"/>
    <col min="31" max="31" width="8.85546875" style="9" customWidth="1"/>
    <col min="32" max="32" width="7.85546875" style="2" customWidth="1"/>
    <col min="33" max="33" width="8.42578125" style="13" customWidth="1"/>
    <col min="34" max="34" width="9" style="9" customWidth="1"/>
    <col min="35" max="35" width="8.42578125" style="9" customWidth="1"/>
    <col min="36" max="36" width="7.85546875" style="13" customWidth="1"/>
    <col min="37" max="37" width="5.85546875" style="9" customWidth="1"/>
    <col min="38" max="38" width="8.140625" style="13" customWidth="1"/>
    <col min="39" max="39" width="9.28515625" style="9" customWidth="1"/>
    <col min="40" max="40" width="11.5703125" style="13" customWidth="1"/>
    <col min="41" max="41" width="10.85546875" style="9" customWidth="1"/>
    <col min="42" max="43" width="9.5703125" style="13" customWidth="1"/>
    <col min="44" max="44" width="10" style="9" customWidth="1"/>
    <col min="45" max="45" width="9.5703125" style="9" customWidth="1"/>
    <col min="46" max="46" width="11.85546875" style="9" customWidth="1"/>
    <col min="47" max="47" width="7.140625" style="13" customWidth="1"/>
    <col min="48" max="48" width="7.85546875" style="13" customWidth="1"/>
    <col min="49" max="49" width="9.5703125" style="9" customWidth="1"/>
    <col min="50" max="50" width="7.7109375" style="9" customWidth="1"/>
    <col min="51" max="51" width="8.28515625" style="13" customWidth="1"/>
    <col min="52" max="52" width="9.140625" style="9" customWidth="1"/>
    <col min="53" max="53" width="9.140625" style="2" customWidth="1"/>
    <col min="54" max="55" width="9.140625" style="2"/>
    <col min="56" max="57" width="9.140625" style="9"/>
    <col min="58" max="59" width="9.140625" style="2"/>
    <col min="60" max="61" width="11.7109375" style="2" customWidth="1"/>
    <col min="62" max="16384" width="9.140625" style="2"/>
  </cols>
  <sheetData>
    <row r="1" spans="1:61" x14ac:dyDescent="0.25">
      <c r="D1" s="3"/>
      <c r="E1" s="3"/>
      <c r="F1" s="4"/>
      <c r="G1" s="5"/>
      <c r="I1" s="6" t="s">
        <v>0</v>
      </c>
      <c r="T1" s="10" t="s">
        <v>1</v>
      </c>
      <c r="V1" s="5"/>
      <c r="AP1" s="14"/>
      <c r="AR1" s="15" t="s">
        <v>2</v>
      </c>
      <c r="AU1" s="15" t="s">
        <v>2</v>
      </c>
      <c r="BA1" s="9"/>
      <c r="BB1" s="13"/>
      <c r="BC1" s="16"/>
      <c r="BD1" s="2"/>
      <c r="BE1" s="2"/>
      <c r="BG1" s="9"/>
      <c r="BH1" s="9"/>
    </row>
    <row r="2" spans="1:61" x14ac:dyDescent="0.25">
      <c r="F2" s="17" t="s">
        <v>3</v>
      </c>
      <c r="H2" s="17" t="s">
        <v>3</v>
      </c>
      <c r="I2" s="17" t="s">
        <v>3</v>
      </c>
      <c r="J2" s="17" t="s">
        <v>3</v>
      </c>
      <c r="K2" s="17" t="s">
        <v>3</v>
      </c>
      <c r="L2" s="17" t="s">
        <v>3</v>
      </c>
      <c r="P2" s="17" t="s">
        <v>3</v>
      </c>
      <c r="Q2" s="18" t="s">
        <v>4</v>
      </c>
      <c r="R2" s="18"/>
      <c r="S2" s="18"/>
      <c r="T2" s="18"/>
      <c r="U2" s="18"/>
      <c r="V2" s="19" t="s">
        <v>5</v>
      </c>
      <c r="W2" s="19"/>
      <c r="X2" s="19"/>
      <c r="Y2" s="19"/>
      <c r="Z2" s="19"/>
      <c r="AA2" s="19"/>
      <c r="AB2" s="19"/>
      <c r="AC2" s="19"/>
      <c r="AD2" s="19"/>
      <c r="AE2" s="20"/>
      <c r="AF2" s="21" t="s">
        <v>6</v>
      </c>
      <c r="AG2" s="21"/>
      <c r="AH2" s="21"/>
      <c r="AJ2" s="22" t="s">
        <v>7</v>
      </c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4"/>
      <c r="BB2" s="25" t="s">
        <v>8</v>
      </c>
      <c r="BC2" s="26"/>
      <c r="BD2" s="26"/>
      <c r="BE2" s="26"/>
      <c r="BF2" s="27"/>
      <c r="BG2" s="28"/>
      <c r="BH2" s="29"/>
      <c r="BI2" s="29"/>
    </row>
    <row r="3" spans="1:61" ht="68.099999999999994" customHeight="1" x14ac:dyDescent="0.25">
      <c r="A3" s="30" t="s">
        <v>9</v>
      </c>
      <c r="B3" s="30" t="s">
        <v>10</v>
      </c>
      <c r="C3" s="31" t="s">
        <v>11</v>
      </c>
      <c r="D3" s="32" t="s">
        <v>12</v>
      </c>
      <c r="E3" s="32" t="s">
        <v>13</v>
      </c>
      <c r="F3" s="33" t="s">
        <v>14</v>
      </c>
      <c r="G3" s="31" t="s">
        <v>15</v>
      </c>
      <c r="H3" s="34" t="s">
        <v>16</v>
      </c>
      <c r="I3" s="35" t="s">
        <v>17</v>
      </c>
      <c r="J3" s="34" t="s">
        <v>18</v>
      </c>
      <c r="K3" s="34" t="s">
        <v>19</v>
      </c>
      <c r="L3" s="34" t="s">
        <v>20</v>
      </c>
      <c r="M3" s="31" t="s">
        <v>21</v>
      </c>
      <c r="N3" s="31" t="s">
        <v>22</v>
      </c>
      <c r="O3" s="31" t="s">
        <v>23</v>
      </c>
      <c r="P3" s="35" t="s">
        <v>24</v>
      </c>
      <c r="Q3" s="36" t="s">
        <v>25</v>
      </c>
      <c r="R3" s="37" t="s">
        <v>26</v>
      </c>
      <c r="S3" s="38" t="s">
        <v>27</v>
      </c>
      <c r="T3" s="39" t="s">
        <v>28</v>
      </c>
      <c r="U3" s="40" t="s">
        <v>29</v>
      </c>
      <c r="V3" s="41" t="s">
        <v>30</v>
      </c>
      <c r="W3" s="42" t="s">
        <v>31</v>
      </c>
      <c r="X3" s="42" t="s">
        <v>32</v>
      </c>
      <c r="Y3" s="42" t="s">
        <v>33</v>
      </c>
      <c r="Z3" s="43" t="s">
        <v>34</v>
      </c>
      <c r="AA3" s="44" t="s">
        <v>35</v>
      </c>
      <c r="AB3" s="45" t="s">
        <v>36</v>
      </c>
      <c r="AC3" s="46" t="s">
        <v>37</v>
      </c>
      <c r="AD3" s="30" t="s">
        <v>38</v>
      </c>
      <c r="AE3" s="47" t="s">
        <v>39</v>
      </c>
      <c r="AF3" s="30" t="s">
        <v>40</v>
      </c>
      <c r="AG3" s="48" t="s">
        <v>41</v>
      </c>
      <c r="AH3" s="49" t="s">
        <v>42</v>
      </c>
      <c r="AI3" s="47" t="s">
        <v>43</v>
      </c>
      <c r="AJ3" s="48" t="s">
        <v>44</v>
      </c>
      <c r="AK3" s="47" t="s">
        <v>45</v>
      </c>
      <c r="AL3" s="48" t="s">
        <v>46</v>
      </c>
      <c r="AM3" s="47" t="s">
        <v>47</v>
      </c>
      <c r="AN3" s="48" t="s">
        <v>48</v>
      </c>
      <c r="AO3" s="47" t="s">
        <v>49</v>
      </c>
      <c r="AP3" s="50" t="s">
        <v>50</v>
      </c>
      <c r="AQ3" s="47" t="s">
        <v>51</v>
      </c>
      <c r="AR3" s="41" t="s">
        <v>52</v>
      </c>
      <c r="AS3" s="48" t="s">
        <v>53</v>
      </c>
      <c r="AT3" s="47" t="s">
        <v>54</v>
      </c>
      <c r="AU3" s="30" t="s">
        <v>55</v>
      </c>
      <c r="AV3" s="48" t="s">
        <v>56</v>
      </c>
      <c r="AW3" s="47" t="s">
        <v>57</v>
      </c>
      <c r="AX3" s="30" t="s">
        <v>58</v>
      </c>
      <c r="AY3" s="48" t="s">
        <v>59</v>
      </c>
      <c r="AZ3" s="47" t="s">
        <v>60</v>
      </c>
      <c r="BA3" s="47" t="s">
        <v>61</v>
      </c>
      <c r="BB3" s="51" t="s">
        <v>62</v>
      </c>
      <c r="BC3" s="52" t="s">
        <v>63</v>
      </c>
      <c r="BD3" s="53" t="s">
        <v>64</v>
      </c>
      <c r="BE3" s="54" t="s">
        <v>65</v>
      </c>
      <c r="BF3" s="55" t="s">
        <v>66</v>
      </c>
      <c r="BG3" s="30" t="s">
        <v>67</v>
      </c>
      <c r="BH3" s="56" t="s">
        <v>68</v>
      </c>
      <c r="BI3" s="56" t="s">
        <v>69</v>
      </c>
    </row>
    <row r="4" spans="1:61" ht="78" customHeight="1" x14ac:dyDescent="0.25">
      <c r="A4" s="57">
        <v>2</v>
      </c>
      <c r="B4" s="58"/>
      <c r="C4" s="58"/>
      <c r="D4" s="58"/>
      <c r="E4" s="58"/>
      <c r="F4" s="58" t="s">
        <v>70</v>
      </c>
      <c r="G4" s="58" t="s">
        <v>71</v>
      </c>
      <c r="H4" s="59" t="s">
        <v>72</v>
      </c>
      <c r="I4" s="59" t="s">
        <v>72</v>
      </c>
      <c r="J4" s="59" t="s">
        <v>73</v>
      </c>
      <c r="K4" s="59" t="s">
        <v>74</v>
      </c>
      <c r="L4" s="58" t="s">
        <v>75</v>
      </c>
      <c r="M4" s="77" t="s">
        <v>81</v>
      </c>
      <c r="N4" s="60"/>
      <c r="O4" s="61"/>
      <c r="P4" s="58" t="s">
        <v>76</v>
      </c>
      <c r="Q4" s="62"/>
      <c r="R4" s="63">
        <v>8.1</v>
      </c>
      <c r="S4" s="64">
        <f t="shared" ref="S4:S6" si="0">IF(ISERROR(Q4/R4),"",Q4/R4)</f>
        <v>0</v>
      </c>
      <c r="T4" s="65">
        <f>'[1]HZ upd 6.27.2025'!E70</f>
        <v>6.34</v>
      </c>
      <c r="U4" s="66">
        <v>6.29</v>
      </c>
      <c r="V4" s="58" t="s">
        <v>77</v>
      </c>
      <c r="W4" s="67">
        <v>57</v>
      </c>
      <c r="X4" s="67">
        <v>41</v>
      </c>
      <c r="Y4" s="67">
        <v>52</v>
      </c>
      <c r="Z4" s="63">
        <v>4</v>
      </c>
      <c r="AA4" s="28">
        <v>8</v>
      </c>
      <c r="AB4" s="68">
        <f t="shared" ref="AB4:AB6" si="1">IF(W4="","",W4*X4*Y4/1000000)</f>
        <v>0.12152399999999999</v>
      </c>
      <c r="AC4" s="69">
        <f t="shared" ref="AC4:AC6" si="2">IF(AA4="","",65/AB4*AA4)</f>
        <v>4278.9901583226365</v>
      </c>
      <c r="AD4" s="70">
        <v>2250</v>
      </c>
      <c r="AE4" s="71">
        <f t="shared" ref="AE4:AE6" si="3">IF(ISERROR(AD4/AC4),"",AD4/AC4)</f>
        <v>0.52582499999999988</v>
      </c>
      <c r="AF4" s="72" t="s">
        <v>78</v>
      </c>
      <c r="AG4" s="73">
        <f>8.5%+30%</f>
        <v>0.38500000000000001</v>
      </c>
      <c r="AH4" s="71">
        <f>IF(ISERROR(T4*AG4),"",T4*AG4)</f>
        <v>2.4409000000000001</v>
      </c>
      <c r="AI4" s="71">
        <f t="shared" ref="AI4:AI6" si="4">IF(ISERROR(T4+AE4+AH4),"",T4+AE4+AH4)</f>
        <v>9.3067250000000001</v>
      </c>
      <c r="AJ4" s="74">
        <v>0.01</v>
      </c>
      <c r="AK4" s="71">
        <f t="shared" ref="AK4:AK6" si="5">IF(ISERROR(BD4*AJ4),"",BD4*AJ4)</f>
        <v>0.10160000000000001</v>
      </c>
      <c r="AL4" s="74">
        <v>0</v>
      </c>
      <c r="AM4" s="71">
        <f t="shared" ref="AM4:AM6" si="6">IF(ISERROR(BD4*AL4),"",BD4*AL4)</f>
        <v>0</v>
      </c>
      <c r="AN4" s="74">
        <v>0</v>
      </c>
      <c r="AO4" s="71">
        <f t="shared" ref="AO4:AO6" si="7">IF(ISERROR(BD4*AN4),"",BD4*AN4)</f>
        <v>0</v>
      </c>
      <c r="AP4" s="74">
        <v>0</v>
      </c>
      <c r="AQ4" s="71">
        <f t="shared" ref="AQ4:AQ6" si="8">IF(ISERROR(BD4*AP4),"",BD4*AP4)</f>
        <v>0</v>
      </c>
      <c r="AR4" s="58">
        <v>0</v>
      </c>
      <c r="AS4" s="74">
        <v>0</v>
      </c>
      <c r="AT4" s="71">
        <f t="shared" ref="AT4:AT6" si="9">IF(ISERROR(BD4*AS4),"",BD4*AS4)</f>
        <v>0</v>
      </c>
      <c r="AU4" s="71">
        <v>0</v>
      </c>
      <c r="AV4" s="74">
        <v>0</v>
      </c>
      <c r="AW4" s="71">
        <f t="shared" ref="AW4:AW6" si="10">IF(ISERROR(BD4*AV4),"",BD4*AV4)</f>
        <v>0</v>
      </c>
      <c r="AX4" s="71">
        <v>0</v>
      </c>
      <c r="AY4" s="74">
        <v>0</v>
      </c>
      <c r="AZ4" s="71">
        <f t="shared" ref="AZ4:AZ6" si="11">IF(ISERROR(BD4*AY4),"",BD4*AY4)</f>
        <v>0</v>
      </c>
      <c r="BA4" s="71">
        <f t="shared" ref="BA4:BA6" si="12">IF(ISERROR(AK4+AM4+AO4+AT4),"",AK4+AM4+AO4+AT4)</f>
        <v>0.10160000000000001</v>
      </c>
      <c r="BB4" s="71">
        <f t="shared" ref="BB4:BB6" si="13">IF(ISERROR(AI4+BA4),"",AI4+BA4)</f>
        <v>9.4083249999999996</v>
      </c>
      <c r="BC4" s="75">
        <f t="shared" ref="BC4:BC6" si="14">IF(ISERROR((BD4-BB4)/BD4),"",(BD4-BB4)/BD4)</f>
        <v>7.3983759842519731E-2</v>
      </c>
      <c r="BD4" s="76">
        <v>10.16</v>
      </c>
      <c r="BE4" s="29">
        <v>21.99</v>
      </c>
      <c r="BF4" s="75">
        <f t="shared" ref="BF4:BF6" si="15">IF(ISERROR((BE4-BD4)/BE4),"",(BE4-BD4)/BE4)</f>
        <v>0.53797180536607547</v>
      </c>
      <c r="BG4" s="28">
        <v>1440</v>
      </c>
      <c r="BH4" s="71">
        <f t="shared" ref="BH4:BH6" si="16">IF(ISERROR(BB4*BG4),"",BB4*BG4)</f>
        <v>13547.987999999999</v>
      </c>
      <c r="BI4" s="71">
        <f t="shared" ref="BI4:BI6" si="17">IF(ISERROR(BD4*BG4),"",BD4*BG4)</f>
        <v>14630.4</v>
      </c>
    </row>
    <row r="5" spans="1:61" ht="78" customHeight="1" x14ac:dyDescent="0.25">
      <c r="A5" s="57">
        <v>2</v>
      </c>
      <c r="B5" s="58"/>
      <c r="C5" s="58"/>
      <c r="D5" s="58"/>
      <c r="E5" s="58"/>
      <c r="F5" s="58" t="s">
        <v>70</v>
      </c>
      <c r="G5" s="58" t="s">
        <v>79</v>
      </c>
      <c r="H5" s="59" t="s">
        <v>72</v>
      </c>
      <c r="I5" s="59" t="s">
        <v>72</v>
      </c>
      <c r="J5" s="78" t="s">
        <v>84</v>
      </c>
      <c r="K5" s="59" t="s">
        <v>74</v>
      </c>
      <c r="L5" s="58" t="s">
        <v>75</v>
      </c>
      <c r="M5" s="77" t="s">
        <v>82</v>
      </c>
      <c r="N5" s="60"/>
      <c r="O5" s="61"/>
      <c r="P5" s="58" t="s">
        <v>76</v>
      </c>
      <c r="Q5" s="62"/>
      <c r="R5" s="63">
        <v>8.1</v>
      </c>
      <c r="S5" s="64">
        <f t="shared" si="0"/>
        <v>0</v>
      </c>
      <c r="T5" s="65">
        <f>'[1]HZ upd 6.27.2025'!E70</f>
        <v>6.34</v>
      </c>
      <c r="U5" s="66">
        <v>6.29</v>
      </c>
      <c r="V5" s="58" t="s">
        <v>77</v>
      </c>
      <c r="W5" s="67">
        <v>57</v>
      </c>
      <c r="X5" s="67">
        <v>41</v>
      </c>
      <c r="Y5" s="67">
        <v>52</v>
      </c>
      <c r="Z5" s="63">
        <v>4</v>
      </c>
      <c r="AA5" s="28">
        <v>8</v>
      </c>
      <c r="AB5" s="68">
        <f t="shared" si="1"/>
        <v>0.12152399999999999</v>
      </c>
      <c r="AC5" s="69">
        <f t="shared" si="2"/>
        <v>4278.9901583226365</v>
      </c>
      <c r="AD5" s="70">
        <v>2250</v>
      </c>
      <c r="AE5" s="71">
        <f t="shared" si="3"/>
        <v>0.52582499999999988</v>
      </c>
      <c r="AF5" s="72" t="s">
        <v>78</v>
      </c>
      <c r="AG5" s="73">
        <f>8.5%+30%</f>
        <v>0.38500000000000001</v>
      </c>
      <c r="AH5" s="71">
        <f>IF(ISERROR(T5*AG5),"",T5*AG5)</f>
        <v>2.4409000000000001</v>
      </c>
      <c r="AI5" s="71">
        <f t="shared" si="4"/>
        <v>9.3067250000000001</v>
      </c>
      <c r="AJ5" s="74">
        <v>0.01</v>
      </c>
      <c r="AK5" s="71">
        <f t="shared" si="5"/>
        <v>0.10160000000000001</v>
      </c>
      <c r="AL5" s="74">
        <v>0</v>
      </c>
      <c r="AM5" s="71">
        <f t="shared" si="6"/>
        <v>0</v>
      </c>
      <c r="AN5" s="74">
        <v>0</v>
      </c>
      <c r="AO5" s="71">
        <f t="shared" si="7"/>
        <v>0</v>
      </c>
      <c r="AP5" s="74">
        <v>0</v>
      </c>
      <c r="AQ5" s="71">
        <f t="shared" si="8"/>
        <v>0</v>
      </c>
      <c r="AR5" s="58">
        <v>0</v>
      </c>
      <c r="AS5" s="74">
        <v>0</v>
      </c>
      <c r="AT5" s="71">
        <f t="shared" si="9"/>
        <v>0</v>
      </c>
      <c r="AU5" s="71">
        <v>0</v>
      </c>
      <c r="AV5" s="74">
        <v>0</v>
      </c>
      <c r="AW5" s="71">
        <f t="shared" si="10"/>
        <v>0</v>
      </c>
      <c r="AX5" s="71">
        <v>0</v>
      </c>
      <c r="AY5" s="74">
        <v>0</v>
      </c>
      <c r="AZ5" s="71">
        <f t="shared" si="11"/>
        <v>0</v>
      </c>
      <c r="BA5" s="71">
        <f t="shared" si="12"/>
        <v>0.10160000000000001</v>
      </c>
      <c r="BB5" s="71">
        <f t="shared" si="13"/>
        <v>9.4083249999999996</v>
      </c>
      <c r="BC5" s="75">
        <f t="shared" si="14"/>
        <v>7.3983759842519731E-2</v>
      </c>
      <c r="BD5" s="76">
        <v>10.16</v>
      </c>
      <c r="BE5" s="29">
        <v>21.99</v>
      </c>
      <c r="BF5" s="75">
        <f t="shared" si="15"/>
        <v>0.53797180536607547</v>
      </c>
      <c r="BG5" s="28">
        <v>1440</v>
      </c>
      <c r="BH5" s="71">
        <f t="shared" si="16"/>
        <v>13547.987999999999</v>
      </c>
      <c r="BI5" s="71">
        <f t="shared" si="17"/>
        <v>14630.4</v>
      </c>
    </row>
    <row r="6" spans="1:61" ht="78" customHeight="1" x14ac:dyDescent="0.25">
      <c r="A6" s="57">
        <v>2</v>
      </c>
      <c r="B6" s="58"/>
      <c r="C6" s="58"/>
      <c r="D6" s="58"/>
      <c r="E6" s="58"/>
      <c r="F6" s="58" t="s">
        <v>70</v>
      </c>
      <c r="G6" s="58" t="s">
        <v>80</v>
      </c>
      <c r="H6" s="59" t="s">
        <v>72</v>
      </c>
      <c r="I6" s="59" t="s">
        <v>72</v>
      </c>
      <c r="J6" s="59" t="s">
        <v>73</v>
      </c>
      <c r="K6" s="59" t="s">
        <v>74</v>
      </c>
      <c r="L6" s="58" t="s">
        <v>75</v>
      </c>
      <c r="M6" s="77" t="s">
        <v>83</v>
      </c>
      <c r="N6" s="60"/>
      <c r="O6" s="61"/>
      <c r="P6" s="58" t="s">
        <v>76</v>
      </c>
      <c r="Q6" s="62"/>
      <c r="R6" s="63">
        <v>8.1</v>
      </c>
      <c r="S6" s="64">
        <f t="shared" si="0"/>
        <v>0</v>
      </c>
      <c r="T6" s="65">
        <f>'[1]HZ upd 6.27.2025'!E70</f>
        <v>6.34</v>
      </c>
      <c r="U6" s="66">
        <v>6.29</v>
      </c>
      <c r="V6" s="58" t="s">
        <v>77</v>
      </c>
      <c r="W6" s="67">
        <v>57</v>
      </c>
      <c r="X6" s="67">
        <v>41</v>
      </c>
      <c r="Y6" s="67">
        <v>52</v>
      </c>
      <c r="Z6" s="63">
        <v>4</v>
      </c>
      <c r="AA6" s="28">
        <v>8</v>
      </c>
      <c r="AB6" s="68">
        <f t="shared" si="1"/>
        <v>0.12152399999999999</v>
      </c>
      <c r="AC6" s="69">
        <f t="shared" si="2"/>
        <v>4278.9901583226365</v>
      </c>
      <c r="AD6" s="70">
        <v>2250</v>
      </c>
      <c r="AE6" s="71">
        <f t="shared" si="3"/>
        <v>0.52582499999999988</v>
      </c>
      <c r="AF6" s="72" t="s">
        <v>78</v>
      </c>
      <c r="AG6" s="73">
        <f>8.5%+30%</f>
        <v>0.38500000000000001</v>
      </c>
      <c r="AH6" s="71">
        <f>IF(ISERROR(T6*AG6),"",T6*AG6)</f>
        <v>2.4409000000000001</v>
      </c>
      <c r="AI6" s="71">
        <f t="shared" si="4"/>
        <v>9.3067250000000001</v>
      </c>
      <c r="AJ6" s="74">
        <v>0.01</v>
      </c>
      <c r="AK6" s="71">
        <f t="shared" si="5"/>
        <v>0.10160000000000001</v>
      </c>
      <c r="AL6" s="74">
        <v>0</v>
      </c>
      <c r="AM6" s="71">
        <f t="shared" si="6"/>
        <v>0</v>
      </c>
      <c r="AN6" s="74">
        <v>0</v>
      </c>
      <c r="AO6" s="71">
        <f t="shared" si="7"/>
        <v>0</v>
      </c>
      <c r="AP6" s="74">
        <v>0</v>
      </c>
      <c r="AQ6" s="71">
        <f t="shared" si="8"/>
        <v>0</v>
      </c>
      <c r="AR6" s="58">
        <v>0</v>
      </c>
      <c r="AS6" s="74">
        <v>0</v>
      </c>
      <c r="AT6" s="71">
        <f t="shared" si="9"/>
        <v>0</v>
      </c>
      <c r="AU6" s="71">
        <v>0</v>
      </c>
      <c r="AV6" s="74">
        <v>0</v>
      </c>
      <c r="AW6" s="71">
        <f t="shared" si="10"/>
        <v>0</v>
      </c>
      <c r="AX6" s="71">
        <v>0</v>
      </c>
      <c r="AY6" s="74">
        <v>0</v>
      </c>
      <c r="AZ6" s="71">
        <f t="shared" si="11"/>
        <v>0</v>
      </c>
      <c r="BA6" s="71">
        <f t="shared" si="12"/>
        <v>0.10160000000000001</v>
      </c>
      <c r="BB6" s="71">
        <f t="shared" si="13"/>
        <v>9.4083249999999996</v>
      </c>
      <c r="BC6" s="75">
        <f t="shared" si="14"/>
        <v>7.3983759842519731E-2</v>
      </c>
      <c r="BD6" s="76">
        <v>10.16</v>
      </c>
      <c r="BE6" s="29">
        <v>21.99</v>
      </c>
      <c r="BF6" s="75">
        <f t="shared" si="15"/>
        <v>0.53797180536607547</v>
      </c>
      <c r="BG6" s="28">
        <v>1440</v>
      </c>
      <c r="BH6" s="71">
        <f t="shared" si="16"/>
        <v>13547.987999999999</v>
      </c>
      <c r="BI6" s="71">
        <f t="shared" si="17"/>
        <v>14630.4</v>
      </c>
    </row>
  </sheetData>
  <sheetProtection insertRows="0" deleteRows="0" sort="0"/>
  <protectedRanges>
    <protectedRange sqref="A4:L6 AG4:BC6 A7:AZ244 BE4:BG6 AP3:AQ3 AU3 AX3 N4:AE6" name="Range1"/>
  </protectedRanges>
  <mergeCells count="5">
    <mergeCell ref="Q2:U2"/>
    <mergeCell ref="V2:AE2"/>
    <mergeCell ref="AF2:AH2"/>
    <mergeCell ref="AJ2:BA2"/>
    <mergeCell ref="BB2:BF2"/>
  </mergeCells>
  <phoneticPr fontId="2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[1]ValueSelection!#REF!</xm:f>
          </x14:formula1>
          <xm:sqref>F4:F6</xm:sqref>
        </x14:dataValidation>
        <x14:dataValidation type="list" allowBlank="1" showInputMessage="1" showErrorMessage="1">
          <x14:formula1>
            <xm:f>[1]Data!#REF!</xm:f>
          </x14:formula1>
          <xm:sqref>P4:P6</xm:sqref>
        </x14:dataValidation>
        <x14:dataValidation type="list" allowBlank="1" showInputMessage="1" showErrorMessage="1">
          <x14:formula1>
            <xm:f>[1]Data!#REF!</xm:f>
          </x14:formula1>
          <xm:sqref>V4:V6</xm:sqref>
        </x14:dataValidation>
        <x14:dataValidation type="list" allowBlank="1" showInputMessage="1" showErrorMessage="1">
          <x14:formula1>
            <xm:f>[1]ValueSelection!#REF!</xm:f>
          </x14:formula1>
          <xm:sqref>E4:E6</xm:sqref>
        </x14:dataValidation>
        <x14:dataValidation type="list" allowBlank="1" showInputMessage="1" showErrorMessage="1">
          <x14:formula1>
            <xm:f>[1]ValueSelection!#REF!</xm:f>
          </x14:formula1>
          <xm:sqref>D4:D6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2025-07-15T02:33:41Z</dcterms:created>
  <dcterms:modified xsi:type="dcterms:W3CDTF">2025-07-15T02:41:29Z</dcterms:modified>
</cp:coreProperties>
</file>