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C966B6A-4A14-42CE-8EA6-73850F46AC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ellBuyer">#REF!</definedName>
    <definedName name="cellBuyerID">[8]Settings!$B$5</definedName>
    <definedName name="cellBuyerName">[8]Settings!$B$4</definedName>
    <definedName name="cellDept">#REF!</definedName>
    <definedName name="cellDeptDescription">#REF!</definedName>
    <definedName name="cellEDIIndicator">#REF!</definedName>
    <definedName name="cellEvent">#REF!</definedName>
    <definedName name="cellFY">#REF!</definedName>
    <definedName name="cellIncludeOnOrder">#REF!</definedName>
    <definedName name="cellLocType">#REF!</definedName>
    <definedName name="cellMonth">#REF!</definedName>
    <definedName name="cellOrderType">#REF!</definedName>
    <definedName name="cellPOFamilyID">#REF!</definedName>
    <definedName name="cellPONumber">#REF!</definedName>
    <definedName name="cellPostDate">#REF!</definedName>
    <definedName name="cellPostDescription">#REF!</definedName>
    <definedName name="cellPOType">#REF!</definedName>
    <definedName name="cellPreMarkInd">#REF!</definedName>
    <definedName name="cellPreTicketed">#REF!</definedName>
    <definedName name="cellProcessType">#REF!</definedName>
    <definedName name="cellSeason">#REF!</definedName>
    <definedName name="cellShip2WH">#REF!</definedName>
    <definedName name="cellSNADate">#REF!</definedName>
    <definedName name="cellSNBDate">#REF!</definedName>
    <definedName name="cellVendorName">#REF!</definedName>
    <definedName name="cellVendorNum">#REF!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STJ">#REF!</definedName>
    <definedName name="COSTK">#REF!</definedName>
    <definedName name="COSTL">#REF!</definedName>
    <definedName name="COSTM">#REF!</definedName>
    <definedName name="COSTN">#REF!</definedName>
    <definedName name="COSTO">#REF!</definedName>
    <definedName name="COSTP">#REF!</definedName>
    <definedName name="COSTQ">#REF!</definedName>
    <definedName name="COSTR">#REF!</definedName>
    <definedName name="COSTS">#REF!</definedName>
    <definedName name="COSTT">#REF!</definedName>
    <definedName name="COSTU">#REF!</definedName>
    <definedName name="COSTV">#REF!</definedName>
    <definedName name="COSTW">#REF!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LETECLUSTERING">#REF!</definedName>
    <definedName name="DELETEITEMCOUNT">#REF!</definedName>
    <definedName name="DELETEITEMDETAIL">#REF!</definedName>
    <definedName name="DELETEMAININPUT">#REF!,#REF!,#REF!,#REF!,#REF!,#REF!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[13]LIST!$E$2:$E$7</definedName>
    <definedName name="Feature1_Range">[4]Mapping!$AG$2:$AG$25</definedName>
    <definedName name="Feature10_Range">[14]Mapping!$AP$2:$AP$17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[14]Mapping!$AM$2:$AM$21</definedName>
    <definedName name="Feature8_Range">[14]Mapping!$AN$2:$AN$9</definedName>
    <definedName name="Feature9_Range">[14]Mapping!$AO$2:$AO$5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MUJ">#REF!</definedName>
    <definedName name="IMUK">#REF!</definedName>
    <definedName name="IMUL">#REF!</definedName>
    <definedName name="IMUM">#REF!</definedName>
    <definedName name="IMUN">#REF!</definedName>
    <definedName name="IMUO">#REF!</definedName>
    <definedName name="IMUP">#REF!</definedName>
    <definedName name="IMUQ">#REF!</definedName>
    <definedName name="IMUR">#REF!</definedName>
    <definedName name="IMUS">#REF!</definedName>
    <definedName name="IMUT">#REF!</definedName>
    <definedName name="IMUU">#REF!</definedName>
    <definedName name="IMUV">#REF!</definedName>
    <definedName name="IMUW">#REF!</definedName>
    <definedName name="INITIALBUY">[13]LIST!$G$2:$G$7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[13]LIST!$C$2:$C$7</definedName>
    <definedName name="Lighting_or_Candleholders">#REF!</definedName>
    <definedName name="LOCALIZATION__PRICEPOINT">'[9]x-Lists'!$Z$2:$Z$4</definedName>
    <definedName name="LocJ">#REF!</definedName>
    <definedName name="LocK">#REF!</definedName>
    <definedName name="LocL">#REF!</definedName>
    <definedName name="LocM">#REF!</definedName>
    <definedName name="LocN">#REF!</definedName>
    <definedName name="LocO">#REF!</definedName>
    <definedName name="LocP">#REF!</definedName>
    <definedName name="LocQ">#REF!</definedName>
    <definedName name="LocR">#REF!</definedName>
    <definedName name="LocS">#REF!</definedName>
    <definedName name="LocT">#REF!</definedName>
    <definedName name="loctype">'[2]other data'!$BN$2:$BN$6</definedName>
    <definedName name="LocU">#REF!</definedName>
    <definedName name="LocV">#REF!</definedName>
    <definedName name="LocW">#REF!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[15]a!$A$10:$B$35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[13]LIST!$B$2:$B$6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[16]Q1!$C$38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J">#REF!</definedName>
    <definedName name="RETAILK">#REF!</definedName>
    <definedName name="RETAILL">#REF!</definedName>
    <definedName name="RETAILM">#REF!</definedName>
    <definedName name="RETAILN">#REF!</definedName>
    <definedName name="RETAILO">#REF!</definedName>
    <definedName name="RETAILP">#REF!</definedName>
    <definedName name="retailPR_O_YN_Range">[4]Mapping!$AT$2:$AT$3</definedName>
    <definedName name="RETAILQ">#REF!</definedName>
    <definedName name="RETAILR">#REF!</definedName>
    <definedName name="RETAILS">#REF!</definedName>
    <definedName name="RETAILT">#REF!</definedName>
    <definedName name="RETAILU">#REF!</definedName>
    <definedName name="retailUS_O_YN_Range">[4]Mapping!$AP$2:$AP$3</definedName>
    <definedName name="RETAILV">#REF!</definedName>
    <definedName name="RETAILW">#REF!</definedName>
    <definedName name="rngCustomCols">#REF!</definedName>
    <definedName name="rngRetailPrice">#REF!</definedName>
    <definedName name="rngSortRange">#REF!</definedName>
    <definedName name="RoutingDesc">'[10]DOMESTIC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'[9]x-Lists'!$AR$2:$AR$23</definedName>
    <definedName name="UDA3A">'[2]other data'!$AY$2:$AY$4</definedName>
    <definedName name="UDA3B">'[2]other data'!$AZ$2:$AZ$6</definedName>
    <definedName name="UNIT">[7]Sheet1!$EF$2:$EF$3</definedName>
    <definedName name="UNITSJ">#REF!</definedName>
    <definedName name="UNITSK">#REF!</definedName>
    <definedName name="UNITSL">#REF!</definedName>
    <definedName name="UNITSM">#REF!</definedName>
    <definedName name="UNITSN">#REF!</definedName>
    <definedName name="UNITSO">#REF!</definedName>
    <definedName name="UNITSP">#REF!</definedName>
    <definedName name="UNITSQ">#REF!</definedName>
    <definedName name="UNITSR">#REF!</definedName>
    <definedName name="UNITSS">#REF!</definedName>
    <definedName name="UNITST">#REF!</definedName>
    <definedName name="UNITSU">#REF!</definedName>
    <definedName name="UNITSV">#REF!</definedName>
    <definedName name="UNITSW">#REF!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" i="8" l="1"/>
  <c r="AG5" i="8"/>
  <c r="AG4" i="8"/>
  <c r="AG3" i="8"/>
  <c r="T5" i="8" l="1"/>
  <c r="T3" i="8"/>
  <c r="T4" i="8"/>
  <c r="T2" i="8"/>
  <c r="BA3" i="8" l="1"/>
  <c r="BA4" i="8"/>
  <c r="BA5" i="8"/>
  <c r="BA2" i="8"/>
  <c r="BD5" i="8"/>
  <c r="AU5" i="8"/>
  <c r="AR5" i="8"/>
  <c r="AO5" i="8"/>
  <c r="AM5" i="8"/>
  <c r="AK5" i="8"/>
  <c r="AH5" i="8"/>
  <c r="AB5" i="8"/>
  <c r="AC5" i="8" s="1"/>
  <c r="AE5" i="8" s="1"/>
  <c r="S5" i="8"/>
  <c r="BD4" i="8"/>
  <c r="AU4" i="8"/>
  <c r="AR4" i="8"/>
  <c r="AO4" i="8"/>
  <c r="AM4" i="8"/>
  <c r="AK4" i="8"/>
  <c r="AH4" i="8"/>
  <c r="AB4" i="8"/>
  <c r="AC4" i="8" s="1"/>
  <c r="AE4" i="8" s="1"/>
  <c r="S4" i="8"/>
  <c r="BD3" i="8"/>
  <c r="AU3" i="8"/>
  <c r="AR3" i="8"/>
  <c r="AO3" i="8"/>
  <c r="AM3" i="8"/>
  <c r="AK3" i="8"/>
  <c r="AH3" i="8"/>
  <c r="AB3" i="8"/>
  <c r="AC3" i="8" s="1"/>
  <c r="AE3" i="8" s="1"/>
  <c r="S3" i="8"/>
  <c r="BD2" i="8"/>
  <c r="AU2" i="8"/>
  <c r="AR2" i="8"/>
  <c r="AO2" i="8"/>
  <c r="AM2" i="8"/>
  <c r="AK2" i="8"/>
  <c r="AH2" i="8"/>
  <c r="AB2" i="8"/>
  <c r="AC2" i="8" s="1"/>
  <c r="AE2" i="8" s="1"/>
  <c r="S2" i="8"/>
  <c r="AI4" i="8" l="1"/>
  <c r="AV2" i="8"/>
  <c r="AI3" i="8"/>
  <c r="AI5" i="8"/>
  <c r="AV5" i="8"/>
  <c r="AV4" i="8"/>
  <c r="AV3" i="8"/>
  <c r="AI2" i="8"/>
  <c r="AW4" i="8" l="1"/>
  <c r="AX4" i="8" s="1"/>
  <c r="BC4" i="8" s="1"/>
  <c r="AW3" i="8"/>
  <c r="AX3" i="8" s="1"/>
  <c r="BC3" i="8" s="1"/>
  <c r="AW2" i="8"/>
  <c r="AX2" i="8" s="1"/>
  <c r="BC2" i="8" s="1"/>
  <c r="AW5" i="8"/>
  <c r="AX5" i="8" s="1"/>
  <c r="BC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C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<sst xmlns="http://schemas.openxmlformats.org/spreadsheetml/2006/main" count="92" uniqueCount="71">
  <si>
    <t>Brand</t>
  </si>
  <si>
    <t>Package Type</t>
  </si>
  <si>
    <t>Licensor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</si>
  <si>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</si>
  <si>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</si>
  <si>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</si>
  <si>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</si>
  <si>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</si>
  <si>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</si>
  <si>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</si>
  <si>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</si>
  <si>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</si>
  <si>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</si>
  <si>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</si>
  <si>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</si>
  <si>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</si>
  <si>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</si>
  <si>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</si>
  <si>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</si>
  <si>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</si>
  <si>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</si>
  <si>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</si>
  <si>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</si>
  <si>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</si>
  <si>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</si>
  <si>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</si>
  <si>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</si>
  <si>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</si>
  <si>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</si>
  <si>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</si>
  <si>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</si>
  <si>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</si>
  <si>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</si>
  <si>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</si>
  <si>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</si>
  <si>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</si>
  <si>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</si>
  <si>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</si>
  <si>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</si>
  <si>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</si>
  <si>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</si>
  <si>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</si>
  <si>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</si>
  <si>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</si>
  <si>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</si>
  <si>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</si>
  <si>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</si>
  <si>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</si>
  <si>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</si>
  <si>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</si>
  <si>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</si>
  <si>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</si>
  <si>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</si>
  <si>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</si>
  <si>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Description-Short</t>
  </si>
  <si>
    <t>Unit of Measure</t>
  </si>
  <si>
    <t>Retail Markup %</t>
  </si>
  <si>
    <t>Celestial Blue</t>
  </si>
  <si>
    <t>Natural /White</t>
  </si>
  <si>
    <t>Grey /Natural</t>
  </si>
  <si>
    <t>Coastal print</t>
  </si>
  <si>
    <t>Coastal embossed</t>
  </si>
  <si>
    <t>Printed GS Throw</t>
  </si>
  <si>
    <t>Solid embossed GS Throw</t>
  </si>
  <si>
    <t>Printed Coastal throw</t>
  </si>
  <si>
    <t>Embossed Coastal throw</t>
  </si>
  <si>
    <t>50x70"</t>
  </si>
  <si>
    <t>6301.40.0020</t>
  </si>
  <si>
    <t>COOP/AD</t>
  </si>
  <si>
    <t>350gsm printed glimmersoft plush, 1" folded edges; Packaging: ribbon insert, 4pcs/ctn</t>
  </si>
  <si>
    <r>
      <t xml:space="preserve">350gsm Solid </t>
    </r>
    <r>
      <rPr>
        <sz val="11"/>
        <color rgb="FFFF0000"/>
        <rFont val="Calibri"/>
        <family val="2"/>
      </rPr>
      <t>Embossed</t>
    </r>
    <r>
      <rPr>
        <sz val="11"/>
        <rFont val="Calibri"/>
        <family val="2"/>
      </rPr>
      <t xml:space="preserve"> Glimmersoft Plush 1" folded edges; Packaging: ribbon insert, 4pcs/ctn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</si>
</sst>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&quot;$&quot;#,##0.00"/>
    <numFmt numFmtId="181" formatCode="[$¥-478]#,##0.00"/>
    <numFmt numFmtId="182" formatCode="0.0"/>
    <numFmt numFmtId="183" formatCode="0.000"/>
    <numFmt numFmtId="184" formatCode="0.0%"/>
    <numFmt numFmtId="192" formatCode="[$$-409]#,##0.000_ ;\-[$$-409]#,##0.000\ "/>
  </numFmts>
  <fonts count="1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color rgb="FF0000FF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9" fillId="0" borderId="0"/>
    <xf numFmtId="17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192" fontId="12" fillId="0" borderId="0">
      <alignment vertical="center"/>
    </xf>
    <xf numFmtId="0" fontId="13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80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80" fontId="6" fillId="3" borderId="1" xfId="1" applyNumberFormat="1" applyFont="1" applyFill="1" applyBorder="1" applyAlignment="1">
      <alignment wrapText="1"/>
    </xf>
    <xf numFmtId="180" fontId="1" fillId="6" borderId="2" xfId="0" applyNumberFormat="1" applyFont="1" applyFill="1" applyBorder="1" applyAlignment="1">
      <alignment horizontal="center" wrapText="1"/>
    </xf>
    <xf numFmtId="180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80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80" fontId="6" fillId="5" borderId="1" xfId="1" applyNumberFormat="1" applyFont="1" applyFill="1" applyBorder="1" applyAlignment="1">
      <alignment wrapText="1"/>
    </xf>
    <xf numFmtId="180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180" fontId="7" fillId="7" borderId="1" xfId="1" applyNumberFormat="1" applyFont="1" applyFill="1" applyBorder="1" applyAlignment="1">
      <alignment wrapText="1"/>
    </xf>
    <xf numFmtId="180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0" fontId="0" fillId="2" borderId="1" xfId="5" applyNumberFormat="1" applyFont="1" applyFill="1" applyBorder="1" applyAlignment="1">
      <alignment wrapText="1"/>
    </xf>
    <xf numFmtId="180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80" fontId="0" fillId="2" borderId="3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2" fontId="0" fillId="0" borderId="0" xfId="0" applyNumberFormat="1" applyAlignment="1">
      <alignment wrapText="1"/>
    </xf>
    <xf numFmtId="182" fontId="1" fillId="0" borderId="1" xfId="0" applyNumberFormat="1" applyFont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183" fontId="0" fillId="0" borderId="0" xfId="0" applyNumberFormat="1" applyAlignment="1">
      <alignment wrapText="1"/>
    </xf>
    <xf numFmtId="183" fontId="6" fillId="0" borderId="1" xfId="1" applyNumberFormat="1" applyFont="1" applyBorder="1" applyAlignment="1">
      <alignment wrapText="1"/>
    </xf>
    <xf numFmtId="183" fontId="0" fillId="2" borderId="1" xfId="0" applyNumberFormat="1" applyFill="1" applyBorder="1" applyAlignment="1">
      <alignment wrapText="1"/>
    </xf>
    <xf numFmtId="0" fontId="14" fillId="0" borderId="4" xfId="16" applyFont="1" applyBorder="1" applyAlignment="1">
      <alignment horizontal="center" wrapText="1"/>
    </xf>
    <xf numFmtId="184" fontId="15" fillId="0" borderId="4" xfId="6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80" fontId="5" fillId="0" borderId="1" xfId="0" applyNumberFormat="1" applyFont="1" applyBorder="1" applyAlignment="1">
      <alignment wrapText="1"/>
    </xf>
  </cellXfs>
  <cellStyles count="17">
    <cellStyle name="Comma 2" xfId="11" xr:uid="{DC39E624-79EB-494E-8BED-CC833F30A515}"/>
    <cellStyle name="Currency 2" xfId="5" xr:uid="{2FAF1D55-D6CB-42D0-8B51-42EB00C03301}"/>
    <cellStyle name="Currency 3" xfId="9" xr:uid="{7019CD2E-1FFC-4F98-8CAE-3242B919715B}"/>
    <cellStyle name="Normal 2" xfId="4" xr:uid="{48B94C46-0AEB-498B-8577-219C43D37EB5}"/>
    <cellStyle name="Normal 2 18 2" xfId="1" xr:uid="{1BA08453-9F65-454B-A4A0-7177E70831F2}"/>
    <cellStyle name="Normal 2 2" xfId="8" xr:uid="{A0AC1E2C-B731-44B5-BB4A-A1B817182441}"/>
    <cellStyle name="Normal 27 5 2" xfId="12" xr:uid="{CE72473B-3EFF-471F-A2FF-BFC5B45F66FA}"/>
    <cellStyle name="Normal 3" xfId="7" xr:uid="{04AD7726-AEA3-4C81-A639-9BFF7935A505}"/>
    <cellStyle name="Normal 4" xfId="15" xr:uid="{61C15A3E-BF77-4A9C-905E-D63390DCF1A6}"/>
    <cellStyle name="Normal 52 4" xfId="14" xr:uid="{A7A0D6DF-452F-443B-8150-A6BA24137D5D}"/>
    <cellStyle name="Percent 2" xfId="6" xr:uid="{E70589B9-27E6-48C2-9E75-E5CCCEF28152}"/>
    <cellStyle name="Percent 3" xfId="10" xr:uid="{FBC5C3A6-F2F8-4750-9FB8-23BCC42929B2}"/>
    <cellStyle name="Style 1" xfId="3" xr:uid="{F4609D05-B161-47A5-8040-F8D4BA086F06}"/>
    <cellStyle name="常规" xfId="0" builtinId="0"/>
    <cellStyle name="常规_Stein Mart non-electric products 90206" xfId="16" xr:uid="{353ECE65-D0AC-4F90-A45D-35F65D1DD08F}"/>
    <cellStyle name="样式 1 2" xfId="2" xr:uid="{DC9B73B6-A1E9-48DB-83A0-64D6E1D16DDF}"/>
    <cellStyle name="样式 1 2 3 3" xfId="13" xr:uid="{EDA1C60A-400C-406B-9FC7-EEED56C7C965}"/>
  </cellStyles>
  <dxfs count="9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TableStyleLightBlue" pivot="0" count="9" xr9:uid="{65FAD08A-89B8-4086-A2E6-8EF1974D7561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567652</xdr:colOff>
      <xdr:row>1</xdr:row>
      <xdr:rowOff>48106</xdr:rowOff>
    </xdr:from>
    <xdr:to>
      <xdr:col>1</xdr:col>
      <xdr:colOff>476857</xdr:colOff>
      <xdr:row>1</xdr:row>
      <xdr:rowOff>808244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6D4F2F-10B5-43CC-8329-96AC2B8F2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652" y="1289242"/>
          <a:ext cx="582690" cy="760138"/>
        </a:xfrm>
        <a:prstGeom prst="rect">
          <a:avLst/>
        </a:prstGeom>
      </xdr:spPr>
    </xdr:pic>
    <xdr:clientData/>
  </xdr:twoCellAnchor>
  <xdr:twoCellAnchor editAs="oneCell">
    <xdr:from>
      <xdr:col>0</xdr:col>
      <xdr:colOff>566688</xdr:colOff>
      <xdr:row>2</xdr:row>
      <xdr:rowOff>67349</xdr:rowOff>
    </xdr:from>
    <xdr:to>
      <xdr:col>1</xdr:col>
      <xdr:colOff>465699</xdr:colOff>
      <xdr:row>2</xdr:row>
      <xdr:rowOff>827487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C1D330-47CB-4EFC-BEFF-82825E23B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688" y="2164773"/>
          <a:ext cx="572496" cy="760138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579125</xdr:colOff>
      <xdr:row>4</xdr:row>
      <xdr:rowOff>54909</xdr:rowOff>
    </xdr:from>
    <xdr:to>
      <xdr:col>1</xdr:col>
      <xdr:colOff>480425</xdr:colOff>
      <xdr:row>4</xdr:row>
      <xdr:rowOff>808182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23A69F-3E5D-4E10-8E70-B9CB688A8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25" y="3864909"/>
          <a:ext cx="574785" cy="753273"/>
        </a:xfrm>
        <a:prstGeom prst="rect">
          <a:avLst/>
        </a:prstGeom>
      </xdr:spPr>
    </xdr:pic>
    <xdr:clientData/>
  </xdr:twoCellAnchor>
  <xdr:twoCellAnchor editAs="oneCell">
    <xdr:from>
      <xdr:col>0</xdr:col>
      <xdr:colOff>572943</xdr:colOff>
      <xdr:row>3</xdr:row>
      <xdr:rowOff>67348</xdr:rowOff>
    </xdr:from>
    <xdr:to>
      <xdr:col>1</xdr:col>
      <xdr:colOff>479088</xdr:colOff>
      <xdr:row>3</xdr:row>
      <xdr:rowOff>840592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B9F072-744E-4FCF-A6D2-EF873A6D8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943" y="3021060"/>
          <a:ext cx="579630" cy="7732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Working%20Documents\JLA\BBB\BBB%20Robert%20Allen\RA%20Fall2010%20BBB%20Order\Anatole\BBB%20ANATOLE%20SET-UP%20ROBERT%20ALLEN%20FINAL%204.29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728BBD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de_M\Code_MG1\E4%20DOMESTICS\E4\26.%20E4%20Posting%20File\2025%20order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CATS INTERNAL USE"/>
      <sheetName val="DOMESTIC Worksheet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ing"/>
      <sheetName val="Orders"/>
      <sheetName val="Cache"/>
      <sheetName val="Totals"/>
      <sheetName val="LocSpecific"/>
      <sheetName val="Sett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2025</v>
          </cell>
        </row>
        <row r="4">
          <cell r="B4" t="str">
            <v>Karrie LaBeau</v>
          </cell>
        </row>
        <row r="5">
          <cell r="B5">
            <v>160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D5"/>
  <sheetViews>
    <sheetView tabSelected="1" zoomScale="99" zoomScaleNormal="99" workbookViewId="0">
      <selection activeCell="J11" sqref="J11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85546875" style="3" customWidth="1"/>
    <col min="6" max="6" width="11.28515625" style="3" customWidth="1"/>
    <col min="7" max="7" width="10.42578125" style="3" customWidth="1"/>
    <col min="8" max="9" width="7.42578125" style="3" customWidth="1"/>
    <col min="10" max="10" width="23" style="3" customWidth="1"/>
    <col min="11" max="11" width="7" style="3" customWidth="1"/>
    <col min="12" max="13" width="6.140625" style="3" customWidth="1"/>
    <col min="14" max="14" width="6.85546875" style="3" customWidth="1"/>
    <col min="15" max="16" width="8.85546875" style="3" customWidth="1"/>
    <col min="17" max="17" width="9.7109375" style="4" customWidth="1"/>
    <col min="18" max="18" width="8" style="5" customWidth="1"/>
    <col min="19" max="19" width="12" style="6" customWidth="1"/>
    <col min="20" max="20" width="8.5703125" style="6" customWidth="1"/>
    <col min="21" max="21" width="8.140625" style="6" customWidth="1"/>
    <col min="22" max="22" width="9.42578125" style="3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5" customWidth="1"/>
    <col min="27" max="27" width="6.28515625" style="7" customWidth="1"/>
    <col min="28" max="28" width="10" style="47" customWidth="1"/>
    <col min="29" max="29" width="9.85546875" style="7" customWidth="1"/>
    <col min="30" max="30" width="7.85546875" style="3" customWidth="1"/>
    <col min="31" max="31" width="8.85546875" style="6" customWidth="1"/>
    <col min="32" max="32" width="7.85546875" style="3" customWidth="1"/>
    <col min="33" max="33" width="8.42578125" style="8" customWidth="1"/>
    <col min="34" max="34" width="9" style="6" customWidth="1"/>
    <col min="35" max="35" width="8.42578125" style="6" customWidth="1"/>
    <col min="36" max="36" width="7.85546875" style="8" customWidth="1"/>
    <col min="37" max="37" width="5.85546875" style="6" customWidth="1"/>
    <col min="38" max="38" width="8.140625" style="8" customWidth="1"/>
    <col min="39" max="39" width="9.28515625" style="6" customWidth="1"/>
    <col min="40" max="40" width="11.5703125" style="8" customWidth="1"/>
    <col min="41" max="41" width="10.85546875" style="6" customWidth="1"/>
    <col min="42" max="42" width="9.5703125" style="3" customWidth="1"/>
    <col min="43" max="43" width="9.5703125" style="8" customWidth="1"/>
    <col min="44" max="44" width="10" style="6" customWidth="1"/>
    <col min="45" max="45" width="7.5703125" style="6" customWidth="1"/>
    <col min="46" max="46" width="8.140625" style="8" customWidth="1"/>
    <col min="47" max="47" width="7.140625" style="8" customWidth="1"/>
    <col min="48" max="48" width="7.85546875" style="6" customWidth="1"/>
    <col min="49" max="49" width="9.5703125" style="6" customWidth="1"/>
    <col min="50" max="50" width="7.7109375" style="6" customWidth="1"/>
    <col min="51" max="51" width="12.140625" style="6" customWidth="1"/>
    <col min="52" max="52" width="9.140625" style="3" customWidth="1"/>
    <col min="53" max="54" width="9.140625" style="3"/>
    <col min="55" max="56" width="10.28515625" style="6" bestFit="1" customWidth="1"/>
    <col min="57" max="16384" width="9.140625" style="3"/>
  </cols>
  <sheetData>
    <row r="1" spans="1:56" ht="68.099999999999994" customHeight="1" x14ac:dyDescent="0.25">
      <c r="A1" s="11" t="s">
        <v>4</v>
      </c>
      <c r="B1" s="11" t="s">
        <v>5</v>
      </c>
      <c r="C1" s="42" t="s">
        <v>6</v>
      </c>
      <c r="D1" s="43" t="s">
        <v>0</v>
      </c>
      <c r="E1" s="43" t="s">
        <v>2</v>
      </c>
      <c r="F1" s="13" t="s">
        <v>53</v>
      </c>
      <c r="G1" s="42" t="s">
        <v>7</v>
      </c>
      <c r="H1" s="12" t="s">
        <v>8</v>
      </c>
      <c r="I1" s="41" t="s">
        <v>54</v>
      </c>
      <c r="J1" s="12" t="s">
        <v>9</v>
      </c>
      <c r="K1" s="12" t="s">
        <v>10</v>
      </c>
      <c r="L1" s="12" t="s">
        <v>11</v>
      </c>
      <c r="M1" s="42" t="s">
        <v>12</v>
      </c>
      <c r="N1" s="42" t="s">
        <v>13</v>
      </c>
      <c r="O1" s="42" t="s">
        <v>14</v>
      </c>
      <c r="P1" s="41" t="s">
        <v>55</v>
      </c>
      <c r="Q1" s="14" t="s">
        <v>15</v>
      </c>
      <c r="R1" s="15" t="s">
        <v>16</v>
      </c>
      <c r="S1" s="16" t="s">
        <v>17</v>
      </c>
      <c r="T1" s="17" t="s">
        <v>18</v>
      </c>
      <c r="U1" s="18" t="s">
        <v>19</v>
      </c>
      <c r="V1" s="19" t="s">
        <v>1</v>
      </c>
      <c r="W1" s="45" t="s">
        <v>20</v>
      </c>
      <c r="X1" s="45" t="s">
        <v>21</v>
      </c>
      <c r="Y1" s="45" t="s">
        <v>22</v>
      </c>
      <c r="Z1" s="20" t="s">
        <v>23</v>
      </c>
      <c r="AA1" s="21" t="s">
        <v>24</v>
      </c>
      <c r="AB1" s="48" t="s">
        <v>25</v>
      </c>
      <c r="AC1" s="22" t="s">
        <v>26</v>
      </c>
      <c r="AD1" s="11" t="s">
        <v>27</v>
      </c>
      <c r="AE1" s="23" t="s">
        <v>28</v>
      </c>
      <c r="AF1" s="11" t="s">
        <v>29</v>
      </c>
      <c r="AG1" s="24" t="s">
        <v>30</v>
      </c>
      <c r="AH1" s="25" t="s">
        <v>31</v>
      </c>
      <c r="AI1" s="23" t="s">
        <v>32</v>
      </c>
      <c r="AJ1" s="24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19" t="s">
        <v>39</v>
      </c>
      <c r="AQ1" s="24" t="s">
        <v>40</v>
      </c>
      <c r="AR1" s="23" t="s">
        <v>41</v>
      </c>
      <c r="AS1" s="19" t="s">
        <v>42</v>
      </c>
      <c r="AT1" s="24" t="s">
        <v>43</v>
      </c>
      <c r="AU1" s="23" t="s">
        <v>44</v>
      </c>
      <c r="AV1" s="23" t="s">
        <v>45</v>
      </c>
      <c r="AW1" s="26" t="s">
        <v>46</v>
      </c>
      <c r="AX1" s="27" t="s">
        <v>47</v>
      </c>
      <c r="AY1" s="28" t="s">
        <v>48</v>
      </c>
      <c r="AZ1" s="29" t="s">
        <v>49</v>
      </c>
      <c r="BA1" s="27" t="s">
        <v>56</v>
      </c>
      <c r="BB1" s="11" t="s">
        <v>50</v>
      </c>
      <c r="BC1" s="23" t="s">
        <v>51</v>
      </c>
      <c r="BD1" s="23" t="s">
        <v>52</v>
      </c>
    </row>
    <row r="2" spans="1:56" ht="67.5" customHeight="1" x14ac:dyDescent="0.25">
      <c r="A2" s="30">
        <v>1</v>
      </c>
      <c r="B2" s="1"/>
      <c r="C2" s="1"/>
      <c r="D2" s="1"/>
      <c r="E2" s="1"/>
      <c r="F2" s="1" t="s">
        <v>3</v>
      </c>
      <c r="G2" s="1" t="s">
        <v>60</v>
      </c>
      <c r="H2" s="1" t="s">
        <v>63</v>
      </c>
      <c r="I2" s="1" t="s">
        <v>65</v>
      </c>
      <c r="J2" s="52" t="s">
        <v>70</v>
      </c>
      <c r="K2" s="1" t="s">
        <v>66</v>
      </c>
      <c r="L2" s="1" t="s">
        <v>57</v>
      </c>
      <c r="M2" s="1"/>
      <c r="N2" s="1"/>
      <c r="O2" s="1"/>
      <c r="P2" s="1"/>
      <c r="Q2" s="31"/>
      <c r="R2" s="32">
        <v>8.1</v>
      </c>
      <c r="S2" s="33">
        <f>IF(ISERROR(Q2/R2),"",Q2/R2)</f>
        <v>0</v>
      </c>
      <c r="T2" s="34" t="e">
        <f>#REF!</f>
        <v>#REF!</v>
      </c>
      <c r="U2" s="53">
        <v>3.3</v>
      </c>
      <c r="V2" s="1"/>
      <c r="W2" s="46">
        <v>38</v>
      </c>
      <c r="X2" s="46">
        <v>32</v>
      </c>
      <c r="Y2" s="46">
        <v>34</v>
      </c>
      <c r="Z2" s="32"/>
      <c r="AA2" s="35">
        <v>4</v>
      </c>
      <c r="AB2" s="49">
        <f>IF(W2="","",W2*X2*Y2/1000000)</f>
        <v>4.1000000000000002E-2</v>
      </c>
      <c r="AC2" s="36">
        <f>IF(AA2="","",65/AB2*AA2)</f>
        <v>6341</v>
      </c>
      <c r="AD2" s="1">
        <v>3300</v>
      </c>
      <c r="AE2" s="37">
        <f>IF(ISERROR(AD2/AC2),"",AD2/AC2)</f>
        <v>0.52</v>
      </c>
      <c r="AF2" s="50" t="s">
        <v>67</v>
      </c>
      <c r="AG2" s="51">
        <f>8.5%+10%+10%+10%</f>
        <v>0.38500000000000001</v>
      </c>
      <c r="AH2" s="37" t="str">
        <f>IF(ISERROR(T2*AG2),"",T2*AG2)</f>
        <v/>
      </c>
      <c r="AI2" s="37" t="str">
        <f t="shared" ref="AI2:AI5" si="0">IF(ISERROR(T2+AE2+AH2),"",T2+AE2+AH2)</f>
        <v/>
      </c>
      <c r="AJ2" s="38">
        <v>0.02</v>
      </c>
      <c r="AK2" s="37">
        <f t="shared" ref="AK2:AK5" si="1">IF(ISERROR(AY2*AJ2),"",AY2*AJ2)</f>
        <v>0.17</v>
      </c>
      <c r="AL2" s="38"/>
      <c r="AM2" s="37">
        <f t="shared" ref="AM2:AM5" si="2">IF(ISERROR(AY2*AL2),"",AY2*AL2)</f>
        <v>0</v>
      </c>
      <c r="AN2" s="38">
        <v>0.08</v>
      </c>
      <c r="AO2" s="37">
        <f t="shared" ref="AO2:AO5" si="3">IF(ISERROR(AY2*AN2),"",AY2*AN2)</f>
        <v>0.68</v>
      </c>
      <c r="AP2" s="52" t="s">
        <v>68</v>
      </c>
      <c r="AQ2" s="38">
        <v>0.05</v>
      </c>
      <c r="AR2" s="37">
        <f t="shared" ref="AR2:AR5" si="4">IF(ISERROR(AY2*AQ2),"",AY2*AQ2)</f>
        <v>0.43</v>
      </c>
      <c r="AS2" s="1"/>
      <c r="AT2" s="38">
        <v>0</v>
      </c>
      <c r="AU2" s="39">
        <f t="shared" ref="AU2:AU5" si="5">IF(ISERROR(AY2*AT2),"",AY2*AT2)</f>
        <v>0</v>
      </c>
      <c r="AV2" s="37">
        <f>IF(ISERROR(AK2+AM2+AO2+AR2+AU2),"",AK2+AM2+AO2+AR2+AU2)</f>
        <v>1.28</v>
      </c>
      <c r="AW2" s="37" t="str">
        <f t="shared" ref="AW2:AW5" si="6">IF(ISERROR(AI2+AV2),"",AI2+AV2)</f>
        <v/>
      </c>
      <c r="AX2" s="40" t="str">
        <f t="shared" ref="AX2:AX5" si="7">IF(ISERROR((AY2-AW2)/AY2),"",(AY2-AW2)/AY2)</f>
        <v/>
      </c>
      <c r="AY2" s="10">
        <v>8.5</v>
      </c>
      <c r="AZ2" s="10">
        <v>16.989999999999998</v>
      </c>
      <c r="BA2" s="40">
        <f>IF(ISERROR((AZ2-AY2)/AZ2),"",(AZ2-AY2)/AZ2)</f>
        <v>0.49969999999999998</v>
      </c>
      <c r="BB2" s="9">
        <v>1800</v>
      </c>
      <c r="BC2" s="37" t="str">
        <f t="shared" ref="BC2:BC5" si="8">IF(ISERROR(AX2*BB2),"",AW2*BB2)</f>
        <v/>
      </c>
      <c r="BD2" s="37">
        <f>IF(ISERROR(AY2*BB2),"",AY2*BB2)</f>
        <v>15300</v>
      </c>
    </row>
    <row r="3" spans="1:56" ht="67.5" customHeight="1" x14ac:dyDescent="0.25">
      <c r="A3" s="30">
        <v>2</v>
      </c>
      <c r="B3" s="1"/>
      <c r="C3" s="1"/>
      <c r="D3" s="1"/>
      <c r="E3" s="1"/>
      <c r="F3" s="1" t="s">
        <v>3</v>
      </c>
      <c r="G3" s="1" t="s">
        <v>61</v>
      </c>
      <c r="H3" s="1" t="s">
        <v>62</v>
      </c>
      <c r="I3" s="1" t="s">
        <v>64</v>
      </c>
      <c r="J3" s="1" t="s">
        <v>69</v>
      </c>
      <c r="K3" s="1" t="s">
        <v>66</v>
      </c>
      <c r="L3" s="1" t="s">
        <v>57</v>
      </c>
      <c r="M3" s="1"/>
      <c r="N3" s="1"/>
      <c r="O3" s="1"/>
      <c r="P3" s="1"/>
      <c r="Q3" s="31"/>
      <c r="R3" s="32">
        <v>8.1</v>
      </c>
      <c r="S3" s="33">
        <f t="shared" ref="S3:S5" si="9">IF(ISERROR(Q3/R3),"",Q3/R3)</f>
        <v>0</v>
      </c>
      <c r="T3" s="34" t="e">
        <f>#REF!</f>
        <v>#REF!</v>
      </c>
      <c r="U3" s="53">
        <v>3.2</v>
      </c>
      <c r="V3" s="1"/>
      <c r="W3" s="46">
        <v>38</v>
      </c>
      <c r="X3" s="46">
        <v>32</v>
      </c>
      <c r="Y3" s="46">
        <v>34</v>
      </c>
      <c r="Z3" s="32"/>
      <c r="AA3" s="9">
        <v>4</v>
      </c>
      <c r="AB3" s="49">
        <f t="shared" ref="AB3:AB5" si="10">IF(W3="","",W3*X3*Y3/1000000)</f>
        <v>4.1000000000000002E-2</v>
      </c>
      <c r="AC3" s="36">
        <f t="shared" ref="AC3:AC5" si="11">IF(AA3="","",65/AB3*AA3)</f>
        <v>6341</v>
      </c>
      <c r="AD3" s="1">
        <v>3300</v>
      </c>
      <c r="AE3" s="37">
        <f t="shared" ref="AE3:AE5" si="12">IF(ISERROR(AD3/AC3),"",AD3/AC3)</f>
        <v>0.52</v>
      </c>
      <c r="AF3" s="50" t="s">
        <v>67</v>
      </c>
      <c r="AG3" s="51">
        <f>8.5%+10%+10%+10%</f>
        <v>0.38500000000000001</v>
      </c>
      <c r="AH3" s="37" t="str">
        <f>IF(ISERROR(T3*AG3),"",T3*AG3)</f>
        <v/>
      </c>
      <c r="AI3" s="37" t="str">
        <f t="shared" si="0"/>
        <v/>
      </c>
      <c r="AJ3" s="38">
        <v>0.02</v>
      </c>
      <c r="AK3" s="37">
        <f t="shared" si="1"/>
        <v>0.17</v>
      </c>
      <c r="AL3" s="38"/>
      <c r="AM3" s="37">
        <f t="shared" si="2"/>
        <v>0</v>
      </c>
      <c r="AN3" s="38">
        <v>0.08</v>
      </c>
      <c r="AO3" s="37">
        <f t="shared" si="3"/>
        <v>0.67</v>
      </c>
      <c r="AP3" s="52" t="s">
        <v>68</v>
      </c>
      <c r="AQ3" s="38">
        <v>0.05</v>
      </c>
      <c r="AR3" s="37">
        <f t="shared" si="4"/>
        <v>0.42</v>
      </c>
      <c r="AS3" s="1"/>
      <c r="AT3" s="38">
        <v>0</v>
      </c>
      <c r="AU3" s="39">
        <f t="shared" si="5"/>
        <v>0</v>
      </c>
      <c r="AV3" s="37">
        <f t="shared" ref="AV3:AV5" si="13">IF(ISERROR(AK3+AM3+AO3+AR3+AU3),"",AK3+AM3+AO3+AR3+AU3)</f>
        <v>1.26</v>
      </c>
      <c r="AW3" s="37" t="str">
        <f t="shared" si="6"/>
        <v/>
      </c>
      <c r="AX3" s="40" t="str">
        <f t="shared" si="7"/>
        <v/>
      </c>
      <c r="AY3" s="10">
        <v>8.4</v>
      </c>
      <c r="AZ3" s="10">
        <v>16.989999999999998</v>
      </c>
      <c r="BA3" s="40">
        <f t="shared" ref="BA3:BA5" si="14">IF(ISERROR((AZ3-AY3)/AZ3),"",(AZ3-AY3)/AZ3)</f>
        <v>0.50560000000000005</v>
      </c>
      <c r="BB3" s="9">
        <v>1800</v>
      </c>
      <c r="BC3" s="37" t="str">
        <f t="shared" si="8"/>
        <v/>
      </c>
      <c r="BD3" s="37">
        <f t="shared" ref="BD3:BD5" si="15">IF(ISERROR(AY3*BB3),"",AY3*BB3)</f>
        <v>15120</v>
      </c>
    </row>
    <row r="4" spans="1:56" ht="67.5" customHeight="1" x14ac:dyDescent="0.25">
      <c r="A4" s="30">
        <v>3</v>
      </c>
      <c r="B4" s="1"/>
      <c r="C4" s="1"/>
      <c r="D4" s="1"/>
      <c r="E4" s="1"/>
      <c r="F4" s="1" t="s">
        <v>3</v>
      </c>
      <c r="G4" s="1" t="s">
        <v>60</v>
      </c>
      <c r="H4" s="1" t="s">
        <v>63</v>
      </c>
      <c r="I4" s="1" t="s">
        <v>65</v>
      </c>
      <c r="J4" s="52" t="s">
        <v>70</v>
      </c>
      <c r="K4" s="1" t="s">
        <v>66</v>
      </c>
      <c r="L4" s="1" t="s">
        <v>58</v>
      </c>
      <c r="M4" s="1"/>
      <c r="N4" s="1"/>
      <c r="O4" s="1"/>
      <c r="P4" s="1"/>
      <c r="Q4" s="31"/>
      <c r="R4" s="32">
        <v>8.1</v>
      </c>
      <c r="S4" s="33">
        <f t="shared" si="9"/>
        <v>0</v>
      </c>
      <c r="T4" s="34" t="e">
        <f>#REF!</f>
        <v>#REF!</v>
      </c>
      <c r="U4" s="53">
        <v>3.3</v>
      </c>
      <c r="V4" s="1"/>
      <c r="W4" s="46">
        <v>38</v>
      </c>
      <c r="X4" s="46">
        <v>32</v>
      </c>
      <c r="Y4" s="46">
        <v>34</v>
      </c>
      <c r="Z4" s="32"/>
      <c r="AA4" s="9">
        <v>4</v>
      </c>
      <c r="AB4" s="49">
        <f t="shared" si="10"/>
        <v>4.1000000000000002E-2</v>
      </c>
      <c r="AC4" s="36">
        <f t="shared" si="11"/>
        <v>6341</v>
      </c>
      <c r="AD4" s="1">
        <v>3300</v>
      </c>
      <c r="AE4" s="37">
        <f t="shared" si="12"/>
        <v>0.52</v>
      </c>
      <c r="AF4" s="50" t="s">
        <v>67</v>
      </c>
      <c r="AG4" s="51">
        <f>8.5%+10%+10%+10%</f>
        <v>0.38500000000000001</v>
      </c>
      <c r="AH4" s="37" t="str">
        <f t="shared" ref="AH4:AH5" si="16">IF(ISERROR(T4*AG4),"",T4*AG4)</f>
        <v/>
      </c>
      <c r="AI4" s="37" t="str">
        <f t="shared" si="0"/>
        <v/>
      </c>
      <c r="AJ4" s="38">
        <v>0.02</v>
      </c>
      <c r="AK4" s="37">
        <f t="shared" si="1"/>
        <v>0.17</v>
      </c>
      <c r="AL4" s="38"/>
      <c r="AM4" s="37">
        <f t="shared" si="2"/>
        <v>0</v>
      </c>
      <c r="AN4" s="38">
        <v>0.08</v>
      </c>
      <c r="AO4" s="37">
        <f t="shared" si="3"/>
        <v>0.68</v>
      </c>
      <c r="AP4" s="52" t="s">
        <v>68</v>
      </c>
      <c r="AQ4" s="38">
        <v>0.05</v>
      </c>
      <c r="AR4" s="37">
        <f t="shared" si="4"/>
        <v>0.43</v>
      </c>
      <c r="AS4" s="1"/>
      <c r="AT4" s="38">
        <v>0</v>
      </c>
      <c r="AU4" s="39">
        <f t="shared" si="5"/>
        <v>0</v>
      </c>
      <c r="AV4" s="37">
        <f t="shared" si="13"/>
        <v>1.28</v>
      </c>
      <c r="AW4" s="37" t="str">
        <f t="shared" si="6"/>
        <v/>
      </c>
      <c r="AX4" s="40" t="str">
        <f t="shared" si="7"/>
        <v/>
      </c>
      <c r="AY4" s="10">
        <v>8.5</v>
      </c>
      <c r="AZ4" s="10">
        <v>16.989999999999998</v>
      </c>
      <c r="BA4" s="40">
        <f t="shared" si="14"/>
        <v>0.49969999999999998</v>
      </c>
      <c r="BB4" s="9">
        <v>1800</v>
      </c>
      <c r="BC4" s="37" t="str">
        <f t="shared" si="8"/>
        <v/>
      </c>
      <c r="BD4" s="37">
        <f t="shared" si="15"/>
        <v>15300</v>
      </c>
    </row>
    <row r="5" spans="1:56" ht="67.5" customHeight="1" x14ac:dyDescent="0.25">
      <c r="A5" s="30">
        <v>4</v>
      </c>
      <c r="B5" s="1"/>
      <c r="C5" s="1"/>
      <c r="D5" s="1"/>
      <c r="E5" s="1"/>
      <c r="F5" s="1" t="s">
        <v>3</v>
      </c>
      <c r="G5" s="1" t="s">
        <v>61</v>
      </c>
      <c r="H5" s="1" t="s">
        <v>62</v>
      </c>
      <c r="I5" s="1" t="s">
        <v>64</v>
      </c>
      <c r="J5" s="1" t="s">
        <v>69</v>
      </c>
      <c r="K5" s="1" t="s">
        <v>66</v>
      </c>
      <c r="L5" s="1" t="s">
        <v>59</v>
      </c>
      <c r="M5" s="1"/>
      <c r="N5" s="1"/>
      <c r="O5" s="1"/>
      <c r="P5" s="1"/>
      <c r="Q5" s="31"/>
      <c r="R5" s="32">
        <v>8.1</v>
      </c>
      <c r="S5" s="33">
        <f t="shared" si="9"/>
        <v>0</v>
      </c>
      <c r="T5" s="34" t="e">
        <f>#REF!</f>
        <v>#REF!</v>
      </c>
      <c r="U5" s="53">
        <v>3.2</v>
      </c>
      <c r="V5" s="1"/>
      <c r="W5" s="46">
        <v>38</v>
      </c>
      <c r="X5" s="46">
        <v>32</v>
      </c>
      <c r="Y5" s="46">
        <v>34</v>
      </c>
      <c r="Z5" s="32"/>
      <c r="AA5" s="9">
        <v>4</v>
      </c>
      <c r="AB5" s="49">
        <f t="shared" si="10"/>
        <v>4.1000000000000002E-2</v>
      </c>
      <c r="AC5" s="36">
        <f t="shared" si="11"/>
        <v>6341</v>
      </c>
      <c r="AD5" s="1">
        <v>3300</v>
      </c>
      <c r="AE5" s="37">
        <f t="shared" si="12"/>
        <v>0.52</v>
      </c>
      <c r="AF5" s="50" t="s">
        <v>67</v>
      </c>
      <c r="AG5" s="51">
        <f>8.5%+10%+10%+10%</f>
        <v>0.38500000000000001</v>
      </c>
      <c r="AH5" s="37" t="str">
        <f t="shared" si="16"/>
        <v/>
      </c>
      <c r="AI5" s="37" t="str">
        <f t="shared" si="0"/>
        <v/>
      </c>
      <c r="AJ5" s="38">
        <v>0.02</v>
      </c>
      <c r="AK5" s="37">
        <f t="shared" si="1"/>
        <v>0.17</v>
      </c>
      <c r="AL5" s="38"/>
      <c r="AM5" s="37">
        <f t="shared" si="2"/>
        <v>0</v>
      </c>
      <c r="AN5" s="38">
        <v>0.08</v>
      </c>
      <c r="AO5" s="37">
        <f t="shared" si="3"/>
        <v>0.67</v>
      </c>
      <c r="AP5" s="52" t="s">
        <v>68</v>
      </c>
      <c r="AQ5" s="38">
        <v>0.05</v>
      </c>
      <c r="AR5" s="37">
        <f t="shared" si="4"/>
        <v>0.42</v>
      </c>
      <c r="AS5" s="1"/>
      <c r="AT5" s="38">
        <v>0</v>
      </c>
      <c r="AU5" s="39">
        <f t="shared" si="5"/>
        <v>0</v>
      </c>
      <c r="AV5" s="37">
        <f t="shared" si="13"/>
        <v>1.26</v>
      </c>
      <c r="AW5" s="37" t="str">
        <f t="shared" si="6"/>
        <v/>
      </c>
      <c r="AX5" s="40" t="str">
        <f t="shared" si="7"/>
        <v/>
      </c>
      <c r="AY5" s="10">
        <v>8.4</v>
      </c>
      <c r="AZ5" s="10">
        <v>16.989999999999998</v>
      </c>
      <c r="BA5" s="40">
        <f t="shared" si="14"/>
        <v>0.50560000000000005</v>
      </c>
      <c r="BB5" s="9">
        <v>1800</v>
      </c>
      <c r="BC5" s="37" t="str">
        <f t="shared" si="8"/>
        <v/>
      </c>
      <c r="BD5" s="37">
        <f t="shared" si="15"/>
        <v>15120</v>
      </c>
    </row>
  </sheetData>
  <sheetProtection insertRows="0" deleteRows="0" sort="0"/>
  <protectedRanges>
    <protectedRange sqref="AV2:AX5 A6:AY242 AZ2:BB5 A2:AE5 AH2:AS5" name="Range1"/>
    <protectedRange sqref="AU2:AU5" name="Range1_1"/>
  </protectedRanges>
  <phoneticPr fontId="11" type="noConversion"/>
  <pageMargins left="0.7" right="0.7" top="0.75" bottom="0.75" header="0.3" footer="0.3"/>
  <pageSetup orientation="portrait" verticalDpi="0" r:id="rId1"/>
  <ignoredErrors>
    <ignoredError sqref="T3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#REF!</xm:f>
          </x14:formula1>
          <xm:sqref>D2:D5</xm:sqref>
        </x14:dataValidation>
        <x14:dataValidation type="list" allowBlank="1" showInputMessage="1" showErrorMessage="1" xr:uid="{23036B1C-EF94-4149-8917-CD20EA975AD4}">
          <x14:formula1>
            <xm:f>#REF!</xm:f>
          </x14:formula1>
          <xm:sqref>V2:V5</xm:sqref>
        </x14:dataValidation>
        <x14:dataValidation type="list" allowBlank="1" showInputMessage="1" showErrorMessage="1" xr:uid="{601F07CB-2BB6-4FBB-B2DD-209F0466B4F5}">
          <x14:formula1>
            <xm:f>#REF!</xm:f>
          </x14:formula1>
          <xm:sqref>E2:E5</xm:sqref>
        </x14:dataValidation>
        <x14:dataValidation type="list" allowBlank="1" showInputMessage="1" showErrorMessage="1" xr:uid="{975F8755-D97F-4631-B24F-2BA933EACC2B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2025-07-10T01:11:06Z</dcterms:modified>
</cp:coreProperties>
</file>