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8_{D3DA8DD6-07D9-42A4-A70D-6A3A2A3E4B7B}" xr6:coauthVersionLast="47" xr6:coauthVersionMax="47" xr10:uidLastSave="{00000000-0000-0000-0000-000000000000}"/>
  <bookViews>
    <workbookView xWindow="-110" yWindow="-110" windowWidth="19420" windowHeight="10300" xr2:uid="{F75FA6E4-3CC8-47F9-8C2C-49883F24E97F}"/>
  </bookViews>
  <sheets>
    <sheet name="Item-Timele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" i="1" l="1"/>
  <c r="AY3" i="1"/>
  <c r="AU3" i="1"/>
  <c r="AR3" i="1"/>
  <c r="AO3" i="1"/>
  <c r="AM3" i="1"/>
  <c r="AK3" i="1"/>
  <c r="AH3" i="1"/>
  <c r="AB3" i="1"/>
  <c r="AC3" i="1" s="1"/>
  <c r="AE3" i="1" s="1"/>
  <c r="S3" i="1"/>
  <c r="BE2" i="1"/>
  <c r="AY2" i="1"/>
  <c r="AU2" i="1"/>
  <c r="AR2" i="1"/>
  <c r="AO2" i="1"/>
  <c r="AM2" i="1"/>
  <c r="AK2" i="1"/>
  <c r="AH2" i="1"/>
  <c r="AB2" i="1"/>
  <c r="AC2" i="1" s="1"/>
  <c r="AE2" i="1" s="1"/>
  <c r="AI2" i="1" s="1"/>
  <c r="S2" i="1"/>
  <c r="AV2" i="1" l="1"/>
  <c r="AW2" i="1" s="1"/>
  <c r="AX2" i="1" s="1"/>
  <c r="BD2" i="1" s="1"/>
  <c r="AV3" i="1"/>
  <c r="AI3" i="1"/>
  <c r="AW3" i="1" l="1"/>
  <c r="AX3" i="1" s="1"/>
  <c r="BD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5142F34A-97B7-4B6F-8041-4BCA449A6F8D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6B7FF14-A2A8-4A09-8D2F-18F0BDE89BC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52EE5EE8-84BA-48DF-AC1C-B1FEDD122013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23BE45B5-6B0F-4487-84F1-0981EAFF71A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ED51C444-FF68-4ED2-91F0-474D0EDA2E56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6D76BB8F-9CB0-4CDF-AD6E-38BCDBCD2464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2E15BD39-A9DE-40B4-9DDB-76490CC3C7C1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E9FB04E6-9A70-4FCA-946C-ECD67D00192A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A65A1332-EC66-4D53-9F9C-7B4F50478828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C1659287-0BA7-41FA-8D03-B0B124A19C7C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3CB0C254-CE95-43D6-87E3-C9E92BD2D95D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D5FC8535-CB5C-4D58-96C5-404E48ECF591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6187B615-2FBA-4415-AD66-836DEACD8479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9FADDDCC-0F7A-4BE7-9895-989970A51237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249AFD95-A6CA-4BA6-8D24-04D4B329F2DC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67BF6D34-A506-4BB6-B6F7-0590934EB58F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C99F7A81-304F-495E-911D-0CC288186D2C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4AF13BC0-621E-4155-B7FC-F9526AAB19A6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83B35ACA-6B7D-4C6E-B585-7380D40A3742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<sst xmlns="http://schemas.openxmlformats.org/spreadsheetml/2006/main" count="88" uniqueCount="73">
  <si>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</si>
  <si>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</si>
  <si>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</si>
  <si>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</si>
  <si>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</si>
  <si>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</si>
  <si>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</si>
  <si>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</si>
  <si>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</si>
  <si>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</si>
  <si>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</si>
  <si>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</si>
  <si>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</si>
  <si>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</si>
  <si>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</si>
  <si>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</si>
  <si>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</si>
  <si>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</si>
  <si>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</si>
  <si>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</si>
  <si>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</si>
  <si>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</si>
  <si>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</si>
  <si>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</si>
  <si>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</si>
  <si>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</si>
  <si>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</si>
  <si>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</si>
  <si>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</si>
  <si>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</si>
  <si>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</si>
  <si>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</si>
  <si>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</si>
  <si>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</si>
  <si>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</si>
  <si>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</si>
  <si>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</si>
  <si>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</si>
  <si>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</si>
  <si>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</si>
  <si>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</si>
  <si>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</si>
  <si>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</si>
  <si>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</si>
  <si>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</si>
  <si>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</si>
  <si>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</si>
  <si>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</si>
  <si>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</si>
  <si>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</si>
  <si>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</si>
  <si>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</si>
  <si>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</si>
  <si>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</si>
  <si>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</si>
  <si>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</si>
  <si>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</si>
  <si>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 xml:space="preserve"> </t>
    <phoneticPr fontId="0" type="noConversion"/>
  </si>
  <si>
    <t>Natori</t>
  </si>
  <si>
    <t>Natori 7%</t>
  </si>
  <si>
    <t>COMFORTER (SET)</t>
  </si>
  <si>
    <t>Timeless</t>
    <phoneticPr fontId="0" type="noConversion"/>
  </si>
  <si>
    <t xml:space="preserve">Timeless Comforter Mini Set </t>
    <phoneticPr fontId="0" type="noConversion"/>
  </si>
  <si>
    <t xml:space="preserve">Comforter mini Set </t>
  </si>
  <si>
    <t xml:space="preserve">Comforter &amp; Sham Front : 300TC 60% Cotton 40% lyocell  with EMB. 
Back: T140 100%Cotton solid. 
Filling: 250 GSM polyester.  </t>
    <phoneticPr fontId="0" type="noConversion"/>
  </si>
  <si>
    <t>Full/Queen:92"x96"/20x26"+2"(2)</t>
    <phoneticPr fontId="0" type="noConversion"/>
  </si>
  <si>
    <t>Grey</t>
    <phoneticPr fontId="0" type="noConversion"/>
  </si>
  <si>
    <t>Piece</t>
  </si>
  <si>
    <t>Normal</t>
  </si>
  <si>
    <t>9404.40.9005</t>
    <phoneticPr fontId="0" type="noConversion"/>
  </si>
  <si>
    <t>Royalty</t>
  </si>
  <si>
    <t>King: 110"x96"/20x36"+2"(2)</t>
    <phoneticPr fontId="0" type="noConversion"/>
  </si>
  <si>
    <t>9404.40.1000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</si>
</sst>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65" fontId="5" fillId="2" borderId="3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6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2" fontId="5" fillId="0" borderId="3" xfId="2" applyNumberFormat="1" applyFont="1" applyBorder="1" applyAlignment="1">
      <alignment wrapText="1"/>
    </xf>
    <xf numFmtId="1" fontId="5" fillId="0" borderId="3" xfId="2" applyNumberFormat="1" applyFont="1" applyBorder="1" applyAlignment="1">
      <alignment wrapText="1"/>
    </xf>
    <xf numFmtId="165" fontId="5" fillId="0" borderId="3" xfId="2" applyNumberFormat="1" applyFont="1" applyBorder="1" applyAlignment="1">
      <alignment wrapText="1"/>
    </xf>
    <xf numFmtId="10" fontId="2" fillId="0" borderId="3" xfId="0" applyNumberFormat="1" applyFont="1" applyBorder="1" applyAlignment="1">
      <alignment horizontal="center" wrapText="1"/>
    </xf>
    <xf numFmtId="165" fontId="5" fillId="5" borderId="3" xfId="2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5" fontId="5" fillId="3" borderId="3" xfId="2" applyNumberFormat="1" applyFont="1" applyFill="1" applyBorder="1" applyAlignment="1">
      <alignment wrapText="1"/>
    </xf>
    <xf numFmtId="10" fontId="5" fillId="3" borderId="3" xfId="2" applyNumberFormat="1" applyFont="1" applyFill="1" applyBorder="1" applyAlignment="1">
      <alignment wrapText="1"/>
    </xf>
    <xf numFmtId="165" fontId="6" fillId="7" borderId="3" xfId="2" applyNumberFormat="1" applyFont="1" applyFill="1" applyBorder="1" applyAlignment="1">
      <alignment wrapText="1"/>
    </xf>
    <xf numFmtId="165" fontId="2" fillId="3" borderId="3" xfId="0" applyNumberFormat="1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5" borderId="3" xfId="0" applyFill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2" fontId="1" fillId="0" borderId="3" xfId="0" applyNumberFormat="1" applyFont="1" applyBorder="1" applyAlignment="1">
      <alignment wrapText="1"/>
    </xf>
    <xf numFmtId="165" fontId="0" fillId="8" borderId="3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6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2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65" fontId="0" fillId="8" borderId="2" xfId="0" applyNumberForma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</cellXfs>
  <cellStyles count="5">
    <cellStyle name="Currency 2" xfId="3" xr:uid="{CB72E156-3DCE-4EAC-8151-F1BB9F217D20}"/>
    <cellStyle name="Normal" xfId="0" builtinId="0"/>
    <cellStyle name="Normal 2" xfId="1" xr:uid="{05EC717D-BCAC-4BFF-9618-C2D91E6CADFA}"/>
    <cellStyle name="Normal 2 18 2" xfId="2" xr:uid="{D6903CCD-B234-496F-9531-52104A845201}"/>
    <cellStyle name="Percent 2" xfId="4" xr:uid="{067FDAAA-F779-449D-9AD5-6883480358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0D0ED-DFE8-425E-BB09-CE97DC44924F}">
  <dimension ref="A1:BE3"/>
  <sheetViews>
    <sheetView tabSelected="1" workbookViewId="0">
      <selection activeCell="I8" sqref="I8"/>
    </sheetView>
  </sheetViews>
  <sheetFormatPr defaultColWidth="9.1796875" defaultRowHeight="14.5" x14ac:dyDescent="0.35"/>
  <cols>
    <col min="1" max="1" width="10.1796875" style="1" customWidth="1"/>
    <col min="2" max="2" width="11" style="2" customWidth="1"/>
    <col min="3" max="3" width="8.453125" style="2" customWidth="1"/>
    <col min="4" max="5" width="7.81640625" style="2" customWidth="1"/>
    <col min="6" max="6" width="12.54296875" style="2" customWidth="1"/>
    <col min="7" max="7" width="9.1796875" style="2" customWidth="1"/>
    <col min="8" max="9" width="9.453125" style="2" customWidth="1"/>
    <col min="10" max="10" width="21.17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1796875" style="5" customWidth="1"/>
    <col min="22" max="22" width="9.453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4" customWidth="1"/>
    <col min="29" max="29" width="9.81640625" style="7" customWidth="1"/>
    <col min="30" max="30" width="7.81640625" style="2" customWidth="1"/>
    <col min="31" max="31" width="8.81640625" style="5" customWidth="1"/>
    <col min="32" max="32" width="7.81640625" style="2" customWidth="1"/>
    <col min="33" max="33" width="8.453125" style="8" customWidth="1"/>
    <col min="34" max="34" width="9" style="5" customWidth="1"/>
    <col min="35" max="35" width="8.453125" style="5" customWidth="1"/>
    <col min="36" max="36" width="7.81640625" style="8" customWidth="1"/>
    <col min="37" max="37" width="5.81640625" style="5" customWidth="1"/>
    <col min="38" max="38" width="8.1796875" style="8" customWidth="1"/>
    <col min="39" max="39" width="9.26953125" style="5" customWidth="1"/>
    <col min="40" max="40" width="11.54296875" style="8" customWidth="1"/>
    <col min="41" max="41" width="10.81640625" style="5" customWidth="1"/>
    <col min="42" max="42" width="9.54296875" style="2" customWidth="1"/>
    <col min="43" max="43" width="9.54296875" style="8" customWidth="1"/>
    <col min="44" max="44" width="6.453125" style="5" customWidth="1"/>
    <col min="45" max="45" width="9.54296875" style="5" customWidth="1"/>
    <col min="46" max="46" width="8.26953125" style="5" customWidth="1"/>
    <col min="47" max="47" width="7.1796875" style="8" customWidth="1"/>
    <col min="48" max="48" width="7.81640625" style="5" customWidth="1"/>
    <col min="49" max="49" width="9.54296875" style="5" customWidth="1"/>
    <col min="50" max="50" width="7.7265625" style="5" customWidth="1"/>
    <col min="51" max="51" width="12.1796875" style="8" customWidth="1"/>
    <col min="52" max="52" width="12.1796875" style="5" customWidth="1"/>
    <col min="53" max="53" width="9.1796875" style="2" customWidth="1"/>
    <col min="54" max="55" width="9.1796875" style="2"/>
    <col min="56" max="56" width="10.453125" style="5" customWidth="1"/>
    <col min="57" max="57" width="10.81640625" style="5" customWidth="1"/>
    <col min="58" max="16384" width="9.1796875" style="2"/>
  </cols>
  <sheetData>
    <row r="1" spans="1:57" ht="68.150000000000006" customHeight="1" x14ac:dyDescent="0.3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11" t="s">
        <v>29</v>
      </c>
      <c r="AE1" s="28" t="s">
        <v>30</v>
      </c>
      <c r="AF1" s="11" t="s">
        <v>31</v>
      </c>
      <c r="AG1" s="29" t="s">
        <v>32</v>
      </c>
      <c r="AH1" s="30" t="s">
        <v>33</v>
      </c>
      <c r="AI1" s="28" t="s">
        <v>34</v>
      </c>
      <c r="AJ1" s="29" t="s">
        <v>35</v>
      </c>
      <c r="AK1" s="28" t="s">
        <v>36</v>
      </c>
      <c r="AL1" s="29" t="s">
        <v>37</v>
      </c>
      <c r="AM1" s="28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31" t="s">
        <v>44</v>
      </c>
      <c r="AT1" s="32" t="s">
        <v>45</v>
      </c>
      <c r="AU1" s="28" t="s">
        <v>46</v>
      </c>
      <c r="AV1" s="28" t="s">
        <v>47</v>
      </c>
      <c r="AW1" s="33" t="s">
        <v>48</v>
      </c>
      <c r="AX1" s="34" t="s">
        <v>49</v>
      </c>
      <c r="AY1" s="33" t="s">
        <v>50</v>
      </c>
      <c r="AZ1" s="35" t="s">
        <v>51</v>
      </c>
      <c r="BA1" s="36" t="s">
        <v>52</v>
      </c>
      <c r="BB1" s="36" t="s">
        <v>53</v>
      </c>
      <c r="BC1" s="11" t="s">
        <v>54</v>
      </c>
      <c r="BD1" s="37" t="s">
        <v>55</v>
      </c>
      <c r="BE1" s="37" t="s">
        <v>56</v>
      </c>
    </row>
    <row r="2" spans="1:57" ht="87.75" customHeight="1" x14ac:dyDescent="0.35">
      <c r="A2" s="38">
        <v>1</v>
      </c>
      <c r="B2" s="39" t="s">
        <v>57</v>
      </c>
      <c r="C2" s="40"/>
      <c r="D2" s="40" t="s">
        <v>58</v>
      </c>
      <c r="E2" s="40" t="s">
        <v>59</v>
      </c>
      <c r="F2" s="40" t="s">
        <v>60</v>
      </c>
      <c r="G2" s="39" t="s">
        <v>61</v>
      </c>
      <c r="H2" s="39" t="s">
        <v>62</v>
      </c>
      <c r="I2" s="40" t="s">
        <v>63</v>
      </c>
      <c r="J2" s="39" t="s">
        <v>64</v>
      </c>
      <c r="K2" s="40" t="s">
        <v>65</v>
      </c>
      <c r="L2" s="39" t="s">
        <v>66</v>
      </c>
      <c r="M2" s="40"/>
      <c r="N2" s="41"/>
      <c r="O2" s="41"/>
      <c r="P2" s="40" t="s">
        <v>67</v>
      </c>
      <c r="Q2" s="42" t="s">
        <v>57</v>
      </c>
      <c r="R2" s="43" t="s">
        <v>57</v>
      </c>
      <c r="S2" s="44" t="str">
        <f t="shared" ref="S2:S3" si="0">IF(ISERROR(Q2/R2),"",Q2/R2)</f>
        <v/>
      </c>
      <c r="T2" s="45">
        <v>31.38</v>
      </c>
      <c r="U2" s="10"/>
      <c r="V2" s="40" t="s">
        <v>68</v>
      </c>
      <c r="W2" s="46">
        <v>58</v>
      </c>
      <c r="X2" s="46">
        <v>53</v>
      </c>
      <c r="Y2" s="46">
        <v>29</v>
      </c>
      <c r="Z2" s="47"/>
      <c r="AA2" s="48">
        <v>1</v>
      </c>
      <c r="AB2" s="49">
        <f>IF(W2="","",W2*X2*Y2/1000000)</f>
        <v>8.9146000000000003E-2</v>
      </c>
      <c r="AC2" s="50">
        <f>IF(AA2="","",65/AB2*AA2)</f>
        <v>729.14095977385409</v>
      </c>
      <c r="AD2" s="40">
        <v>3800</v>
      </c>
      <c r="AE2" s="51">
        <f>IF(ISERROR(AD2/AC2),"",AD2/AC2)</f>
        <v>5.2116123076923078</v>
      </c>
      <c r="AF2" s="39" t="s">
        <v>69</v>
      </c>
      <c r="AG2" s="52">
        <v>0.42799999999999999</v>
      </c>
      <c r="AH2" s="51">
        <f>IF(ISERROR(T2*AG2),"",T2*AG2)</f>
        <v>13.430639999999999</v>
      </c>
      <c r="AI2" s="51">
        <f t="shared" ref="AI2:AI3" si="1">IF(ISERROR(T2+AE2+AH2),"",T2+AE2+AH2)</f>
        <v>50.022252307692305</v>
      </c>
      <c r="AJ2" s="52">
        <v>0.01</v>
      </c>
      <c r="AK2" s="51">
        <f>IF(ISERROR(AZ2*AJ2),"",AZ2*AJ2)</f>
        <v>0.99</v>
      </c>
      <c r="AL2" s="52">
        <v>0.1</v>
      </c>
      <c r="AM2" s="51">
        <f>IF(ISERROR(AZ2*AL2),"",AZ2*AL2)</f>
        <v>9.9</v>
      </c>
      <c r="AN2" s="52">
        <v>0.08</v>
      </c>
      <c r="AO2" s="51">
        <f>IF(ISERROR(AZ2*AN2),"",AZ2*AN2)</f>
        <v>7.92</v>
      </c>
      <c r="AP2" s="40" t="s">
        <v>70</v>
      </c>
      <c r="AQ2" s="52">
        <v>7.0000000000000007E-2</v>
      </c>
      <c r="AR2" s="51">
        <f>IF(ISERROR(AZ2*AQ2),"",AZ2*AQ2)</f>
        <v>6.9300000000000006</v>
      </c>
      <c r="AS2" s="40"/>
      <c r="AT2" s="40"/>
      <c r="AU2" s="53">
        <f>IF(ISERROR(AZ2*AT2),"",AZ2*AT2)</f>
        <v>0</v>
      </c>
      <c r="AV2" s="51">
        <f>IF(ISERROR(AK2+AM2+AO2+AR2+AU2),"",AK2+AM2+AO2+AR2+AU2)</f>
        <v>25.740000000000002</v>
      </c>
      <c r="AW2" s="51">
        <f>IF(ISERROR(AI2+AV2),"",AI2+AV2)</f>
        <v>75.762252307692307</v>
      </c>
      <c r="AX2" s="54">
        <f>IF(ISERROR((AZ2-AW2)/AZ2),"",(AZ2-AW2)/AZ2)</f>
        <v>0.23472472416472417</v>
      </c>
      <c r="AY2" s="51">
        <f t="shared" ref="AY2:AY3" si="2">IF(ISERROR(BA2*(1-BB2)),"",BA2*(1-BB2))</f>
        <v>98.752500000000026</v>
      </c>
      <c r="AZ2" s="10">
        <v>99</v>
      </c>
      <c r="BA2" s="10">
        <v>399</v>
      </c>
      <c r="BB2" s="52">
        <v>0.75249999999999995</v>
      </c>
      <c r="BC2" s="9">
        <v>18</v>
      </c>
      <c r="BD2" s="51">
        <f>IF(ISERROR(AX2*BC2),"",AW2*BC2)</f>
        <v>1363.7205415384615</v>
      </c>
      <c r="BE2" s="51">
        <f>IF(ISERROR(AZ2*BC2),"",AZ2*BC2)</f>
        <v>1782</v>
      </c>
    </row>
    <row r="3" spans="1:57" ht="87.75" customHeight="1" x14ac:dyDescent="0.35">
      <c r="A3" s="38">
        <v>2</v>
      </c>
      <c r="B3" s="40"/>
      <c r="C3" s="40"/>
      <c r="D3" s="40" t="s">
        <v>58</v>
      </c>
      <c r="E3" s="40" t="s">
        <v>59</v>
      </c>
      <c r="F3" s="40" t="s">
        <v>60</v>
      </c>
      <c r="G3" s="39" t="s">
        <v>61</v>
      </c>
      <c r="H3" s="39" t="s">
        <v>62</v>
      </c>
      <c r="I3" s="40" t="s">
        <v>63</v>
      </c>
      <c r="J3" s="39" t="s">
        <v>64</v>
      </c>
      <c r="K3" s="40" t="s">
        <v>71</v>
      </c>
      <c r="L3" s="39" t="s">
        <v>66</v>
      </c>
      <c r="M3" s="40"/>
      <c r="N3" s="41"/>
      <c r="O3" s="41"/>
      <c r="P3" s="40" t="s">
        <v>67</v>
      </c>
      <c r="Q3" s="42" t="s">
        <v>57</v>
      </c>
      <c r="R3" s="43" t="s">
        <v>57</v>
      </c>
      <c r="S3" s="44" t="str">
        <f t="shared" si="0"/>
        <v/>
      </c>
      <c r="T3" s="45">
        <v>37</v>
      </c>
      <c r="U3" s="10"/>
      <c r="V3" s="40" t="s">
        <v>68</v>
      </c>
      <c r="W3" s="46">
        <v>58</v>
      </c>
      <c r="X3" s="46">
        <v>53</v>
      </c>
      <c r="Y3" s="46">
        <v>31</v>
      </c>
      <c r="Z3" s="47"/>
      <c r="AA3" s="9">
        <v>1</v>
      </c>
      <c r="AB3" s="49">
        <f t="shared" ref="AB3" si="3">IF(W3="","",W3*X3*Y3/1000000)</f>
        <v>9.5294000000000004E-2</v>
      </c>
      <c r="AC3" s="50">
        <f t="shared" ref="AC3" si="4">IF(AA3="","",65/AB3*AA3)</f>
        <v>682.09960753037967</v>
      </c>
      <c r="AD3" s="40">
        <v>3800</v>
      </c>
      <c r="AE3" s="51">
        <f t="shared" ref="AE3" si="5">IF(ISERROR(AD3/AC3),"",AD3/AC3)</f>
        <v>5.5710338461538464</v>
      </c>
      <c r="AF3" s="40" t="s">
        <v>72</v>
      </c>
      <c r="AG3" s="52">
        <v>0.42799999999999999</v>
      </c>
      <c r="AH3" s="51">
        <f>IF(ISERROR(T3*AG3),"",T3*AG3)</f>
        <v>15.836</v>
      </c>
      <c r="AI3" s="51">
        <f t="shared" si="1"/>
        <v>58.407033846153844</v>
      </c>
      <c r="AJ3" s="52">
        <v>0.01</v>
      </c>
      <c r="AK3" s="51">
        <f t="shared" ref="AK3" si="6">IF(ISERROR(AZ3*AJ3),"",AZ3*AJ3)</f>
        <v>1.19</v>
      </c>
      <c r="AL3" s="52">
        <v>0.1</v>
      </c>
      <c r="AM3" s="51">
        <f t="shared" ref="AM3" si="7">IF(ISERROR(AZ3*AL3),"",AZ3*AL3)</f>
        <v>11.9</v>
      </c>
      <c r="AN3" s="52">
        <v>0.08</v>
      </c>
      <c r="AO3" s="51">
        <f t="shared" ref="AO3" si="8">IF(ISERROR(AZ3*AN3),"",AZ3*AN3)</f>
        <v>9.52</v>
      </c>
      <c r="AP3" s="40" t="s">
        <v>70</v>
      </c>
      <c r="AQ3" s="52">
        <v>7.0000000000000007E-2</v>
      </c>
      <c r="AR3" s="51">
        <f t="shared" ref="AR3" si="9">IF(ISERROR(AZ3*AQ3),"",AZ3*AQ3)</f>
        <v>8.33</v>
      </c>
      <c r="AS3" s="40"/>
      <c r="AT3" s="10"/>
      <c r="AU3" s="53">
        <f t="shared" ref="AU3" si="10">IF(ISERROR(AZ3*AT3),"",AZ3*AT3)</f>
        <v>0</v>
      </c>
      <c r="AV3" s="51">
        <f>IF(ISERROR(AK3+AM3+AO3+AR3+AU3),"",AK3+AM3+AO3+AR3+AU3)</f>
        <v>30.939999999999998</v>
      </c>
      <c r="AW3" s="51">
        <f t="shared" ref="AW3" si="11">IF(ISERROR(AI3+AV3),"",AI3+AV3)</f>
        <v>89.347033846153835</v>
      </c>
      <c r="AX3" s="54">
        <f>IF(ISERROR((AZ3-AW3)/AZ3),"",(AZ3-AW3)/AZ3)</f>
        <v>0.24918458952811903</v>
      </c>
      <c r="AY3" s="51">
        <f t="shared" si="2"/>
        <v>118.97735599999999</v>
      </c>
      <c r="AZ3" s="10">
        <v>119</v>
      </c>
      <c r="BA3" s="10">
        <v>449.99</v>
      </c>
      <c r="BB3" s="52">
        <v>0.73560000000000003</v>
      </c>
      <c r="BC3" s="9">
        <v>24</v>
      </c>
      <c r="BD3" s="51">
        <f t="shared" ref="BD3" si="12">IF(ISERROR(AX3*BC3),"",AW3*BC3)</f>
        <v>2144.3288123076918</v>
      </c>
      <c r="BE3" s="51">
        <f t="shared" ref="BE3" si="13">IF(ISERROR(AZ3*BC3),"",AZ3*BC3)</f>
        <v>2856</v>
      </c>
    </row>
  </sheetData>
  <sheetProtection insertRows="0" deleteRows="0" sort="0"/>
  <protectedRanges>
    <protectedRange sqref="A4:AZ244 BA2:BC3 A2:AR3 AV2:AY3" name="Range1"/>
    <protectedRange sqref="AU2:AU3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Item-Timeless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2025-07-21T22:57:23Z</dcterms:created>
  <dcterms:modified xsi:type="dcterms:W3CDTF">2025-07-21T22:58:01Z</dcterms:modified>
</cp:coreProperties>
</file>