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B813ADA-D818-4095-BD2B-9ED3F4D1455F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" l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X4" i="1" l="1"/>
  <c r="BA4" i="1" s="1"/>
  <c r="AT3" i="1"/>
  <c r="AU3" i="1" s="1"/>
  <c r="AV3" i="1" s="1"/>
  <c r="AX2" i="1"/>
  <c r="BA2" i="1" s="1"/>
  <c r="AK2" i="1"/>
  <c r="BF3" i="1"/>
  <c r="BE3" i="1"/>
  <c r="BE4" i="1"/>
  <c r="AV4" i="1"/>
  <c r="AK3" i="1"/>
  <c r="AX3" i="1"/>
  <c r="BA3" i="1" s="1"/>
  <c r="AT2" i="1"/>
  <c r="AU2" i="1" s="1"/>
  <c r="AV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<sst xmlns="http://schemas.openxmlformats.org/spreadsheetml/2006/main" count="101" uniqueCount="77">
  <si>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</si>
  <si>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</si>
  <si>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</si>
  <si>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</si>
  <si>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</si>
  <si>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</si>
  <si>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</si>
  <si>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</si>
  <si>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</si>
  <si>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</si>
  <si>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</si>
  <si>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</si>
  <si>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</si>
  <si>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</si>
  <si>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</si>
  <si>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</si>
  <si>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</si>
  <si>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</si>
  <si>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</si>
  <si>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</si>
  <si>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</si>
  <si>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</si>
  <si>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</si>
  <si>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</si>
  <si>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</si>
  <si>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</si>
  <si>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</si>
  <si>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</si>
  <si>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</si>
  <si>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</si>
  <si>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</si>
  <si>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</si>
  <si>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</si>
  <si>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</si>
  <si>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</si>
  <si>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</si>
  <si>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</si>
  <si>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%</t>
  </si>
  <si>
    <t>General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</si>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</sst>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5"/>
  <sheetViews>
    <sheetView tabSelected="1" zoomScale="99" zoomScaleNormal="99" workbookViewId="0">
      <selection activeCell="I7" sqref="I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4.5" customHeight="1" x14ac:dyDescent="0.35">
      <c r="A2" s="30">
        <v>1</v>
      </c>
      <c r="B2" s="31"/>
      <c r="C2" s="31"/>
      <c r="D2" s="31" t="s">
        <v>62</v>
      </c>
      <c r="E2" s="31"/>
      <c r="F2" s="31" t="s">
        <v>63</v>
      </c>
      <c r="G2" s="32" t="s">
        <v>64</v>
      </c>
      <c r="H2" s="31" t="s">
        <v>65</v>
      </c>
      <c r="I2" s="31" t="s">
        <v>65</v>
      </c>
      <c r="J2" s="32" t="s">
        <v>66</v>
      </c>
      <c r="K2" s="31" t="s">
        <v>67</v>
      </c>
      <c r="L2" s="32" t="s">
        <v>68</v>
      </c>
      <c r="M2" s="31"/>
      <c r="N2" s="32"/>
      <c r="O2" s="33"/>
      <c r="P2" s="31" t="s">
        <v>69</v>
      </c>
      <c r="Q2" s="34"/>
      <c r="R2" s="35">
        <v>1.42</v>
      </c>
      <c r="S2" s="31" t="s">
        <v>70</v>
      </c>
      <c r="T2" s="31"/>
      <c r="U2" s="36">
        <v>34.299999999999997</v>
      </c>
      <c r="V2" s="36">
        <v>26.1</v>
      </c>
      <c r="W2" s="36">
        <v>33.700000000000003</v>
      </c>
      <c r="X2" s="36">
        <v>35.6</v>
      </c>
      <c r="Y2" s="36">
        <v>26.7</v>
      </c>
      <c r="Z2" s="36">
        <v>34.299999999999997</v>
      </c>
      <c r="AA2" s="37"/>
      <c r="AB2" s="36">
        <v>16</v>
      </c>
      <c r="AC2" s="38">
        <f>IF(X2="","",X2*Y2*Z2/1000000)</f>
        <v>3.2602835999999996E-2</v>
      </c>
      <c r="AD2" s="37">
        <v>63</v>
      </c>
      <c r="AE2" s="39">
        <f>IF(AB2="","",AD2/AC2*AB2)</f>
        <v>30917.555761100051</v>
      </c>
      <c r="AF2" s="40">
        <v>3750</v>
      </c>
      <c r="AG2" s="41">
        <f>IF(ISERROR(AF2/AE2),"",AF2/AE2)</f>
        <v>0.12129031249999998</v>
      </c>
      <c r="AH2" s="31" t="s">
        <v>71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1.7096403124999999</v>
      </c>
      <c r="AL2" s="43">
        <v>0</v>
      </c>
      <c r="AM2" s="41">
        <f t="shared" ref="AM2:AM4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4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4" si="2">IF(ISERROR((AW2-AU2)/AW2),"",(AW2-AU2)/AW2)</f>
        <v>0.2324324324324325</v>
      </c>
      <c r="AW2" s="44">
        <v>1.85</v>
      </c>
      <c r="AX2" s="41">
        <f>IF(ISERROR(AG2+AJ2+AW2),"",AG2+AJ2+AW2)</f>
        <v>2.1396403125000001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0.64279794449081806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72</v>
      </c>
      <c r="BI2" t="s">
        <v>73</v>
      </c>
    </row>
    <row r="3" spans="1:62" customFormat="1" x14ac:dyDescent="0.35">
      <c r="A3" s="30">
        <v>2</v>
      </c>
      <c r="B3" s="31"/>
      <c r="C3" s="31"/>
      <c r="D3" s="31" t="s">
        <v>62</v>
      </c>
      <c r="E3" s="31"/>
      <c r="F3" s="31" t="s">
        <v>63</v>
      </c>
      <c r="G3" s="32" t="s">
        <v>68</v>
      </c>
      <c r="H3" s="31" t="s">
        <v>65</v>
      </c>
      <c r="I3" s="31" t="s">
        <v>65</v>
      </c>
      <c r="J3" s="32" t="s">
        <v>66</v>
      </c>
      <c r="K3" s="31" t="s">
        <v>67</v>
      </c>
      <c r="L3" s="32" t="s">
        <v>74</v>
      </c>
      <c r="M3" s="31"/>
      <c r="N3" s="31"/>
      <c r="O3" s="33"/>
      <c r="P3" s="31" t="s">
        <v>69</v>
      </c>
      <c r="Q3" s="34"/>
      <c r="R3" s="35">
        <v>1.42</v>
      </c>
      <c r="S3" s="31" t="s">
        <v>70</v>
      </c>
      <c r="T3" s="31"/>
      <c r="U3" s="36">
        <v>34.299999999999997</v>
      </c>
      <c r="V3" s="36">
        <v>26.1</v>
      </c>
      <c r="W3" s="36">
        <v>33.700000000000003</v>
      </c>
      <c r="X3" s="36">
        <v>35.6</v>
      </c>
      <c r="Y3" s="36">
        <v>26.7</v>
      </c>
      <c r="Z3" s="36">
        <v>34.299999999999997</v>
      </c>
      <c r="AA3" s="37"/>
      <c r="AB3" s="36">
        <v>16</v>
      </c>
      <c r="AC3" s="38">
        <f t="shared" ref="AC3:AC4" si="3">IF(X3="","",X3*Y3*Z3/1000000)</f>
        <v>3.2602835999999996E-2</v>
      </c>
      <c r="AD3" s="37">
        <v>63</v>
      </c>
      <c r="AE3" s="39">
        <f t="shared" ref="AE3:AE4" si="4">IF(AB3="","",AD3/AC3*AB3)</f>
        <v>30917.555761100051</v>
      </c>
      <c r="AF3" s="40">
        <v>3750</v>
      </c>
      <c r="AG3" s="41">
        <f t="shared" ref="AG3:AG4" si="5">IF(ISERROR(AF3/AE3),"",AF3/AE3)</f>
        <v>0.12129031249999998</v>
      </c>
      <c r="AH3" s="31" t="s">
        <v>71</v>
      </c>
      <c r="AI3" s="42">
        <v>9.0999999999999998E-2</v>
      </c>
      <c r="AJ3" s="41">
        <f t="shared" ref="AJ3:AJ4" si="6">IF(ISERROR(AW3*AI3),"",AW3*AI3)</f>
        <v>0.16835</v>
      </c>
      <c r="AK3" s="41">
        <f t="shared" ref="AK3:AK4" si="7">IF(ISERROR(R3+AG3+AJ3),"",R3+AG3+AJ3)</f>
        <v>1.7096403124999999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4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4" si="9">IF(ISERROR(AM3+AP3+AS3),"",AM3+AP3+AS3)</f>
        <v>0</v>
      </c>
      <c r="AU3" s="41">
        <f t="shared" ref="AU3:AU4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4" si="11">IF(ISERROR(AG3+AJ3+AW3),"",AG3+AJ3+AW3)</f>
        <v>2.1396403125000001</v>
      </c>
      <c r="AY3" s="44">
        <v>5.99</v>
      </c>
      <c r="AZ3" s="45">
        <f t="shared" ref="AZ3:AZ4" si="12">IF(ISERROR((AY3-AW3)/AY3),"",(AY3-AW3)/AY3)</f>
        <v>0.6911519198664442</v>
      </c>
      <c r="BA3" s="45">
        <f t="shared" ref="BA3:BA4" si="13">IF(ISERROR((AY3-AX3)/AY3),"",(AY3-AX3)/AY3)</f>
        <v>0.64279794449081806</v>
      </c>
      <c r="BB3" s="46">
        <v>72772</v>
      </c>
      <c r="BC3" s="37">
        <f t="shared" ref="BC3:BC4" si="14">4/16</f>
        <v>0.25</v>
      </c>
      <c r="BD3" s="47">
        <f t="shared" ref="BD3:BD4" si="15">IF(ISERROR(BB3*BC3),"",BB3*BC3)</f>
        <v>18193</v>
      </c>
      <c r="BE3" s="41">
        <f t="shared" ref="BE3:BE4" si="16">IF(ISERROR(AU3*BD3),"",AU3*BD3)</f>
        <v>25834.059999999998</v>
      </c>
      <c r="BF3" s="41">
        <f t="shared" ref="BF3:BF4" si="17">IF(ISERROR(AW3*BD3),"",AW3*BD3)</f>
        <v>33657.050000000003</v>
      </c>
      <c r="BG3" s="31"/>
      <c r="BH3" t="s">
        <v>72</v>
      </c>
      <c r="BI3" t="s">
        <v>73</v>
      </c>
    </row>
    <row r="4" spans="1:62" customFormat="1" x14ac:dyDescent="0.35">
      <c r="A4" s="30">
        <v>3</v>
      </c>
      <c r="B4" s="31"/>
      <c r="C4" s="31"/>
      <c r="D4" s="31" t="s">
        <v>62</v>
      </c>
      <c r="E4" s="31"/>
      <c r="F4" s="31" t="s">
        <v>63</v>
      </c>
      <c r="G4" s="32" t="s">
        <v>74</v>
      </c>
      <c r="H4" s="31" t="s">
        <v>75</v>
      </c>
      <c r="I4" s="31" t="s">
        <v>75</v>
      </c>
      <c r="J4" s="32" t="s">
        <v>76</v>
      </c>
      <c r="K4" s="31" t="s">
        <v>67</v>
      </c>
      <c r="L4" s="32" t="s">
        <v>64</v>
      </c>
      <c r="M4" s="31"/>
      <c r="N4" s="31"/>
      <c r="O4" s="33"/>
      <c r="P4" s="31" t="s">
        <v>69</v>
      </c>
      <c r="Q4" s="34"/>
      <c r="R4" s="35">
        <v>1.47</v>
      </c>
      <c r="S4" s="31" t="s">
        <v>70</v>
      </c>
      <c r="T4" s="31"/>
      <c r="U4" s="36">
        <v>26.7</v>
      </c>
      <c r="V4" s="36">
        <v>26.1</v>
      </c>
      <c r="W4" s="36">
        <v>33.700000000000003</v>
      </c>
      <c r="X4" s="36">
        <v>28.6</v>
      </c>
      <c r="Y4" s="36">
        <v>28</v>
      </c>
      <c r="Z4" s="36">
        <v>35.6</v>
      </c>
      <c r="AA4" s="37"/>
      <c r="AB4" s="31">
        <v>16</v>
      </c>
      <c r="AC4" s="38">
        <f t="shared" si="3"/>
        <v>2.8508480000000003E-2</v>
      </c>
      <c r="AD4" s="37">
        <v>63</v>
      </c>
      <c r="AE4" s="39">
        <f t="shared" si="4"/>
        <v>35357.900526439851</v>
      </c>
      <c r="AF4" s="40">
        <v>3750</v>
      </c>
      <c r="AG4" s="41">
        <f t="shared" si="5"/>
        <v>0.10605833333333334</v>
      </c>
      <c r="AH4" s="31" t="s">
        <v>71</v>
      </c>
      <c r="AI4" s="42">
        <v>9.0999999999999998E-2</v>
      </c>
      <c r="AJ4" s="41">
        <f t="shared" si="6"/>
        <v>0.16835</v>
      </c>
      <c r="AK4" s="41">
        <f t="shared" si="7"/>
        <v>1.7444083333333333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2.1244083333333332</v>
      </c>
      <c r="AY4" s="44">
        <v>5.99</v>
      </c>
      <c r="AZ4" s="45">
        <f t="shared" si="12"/>
        <v>0.6911519198664442</v>
      </c>
      <c r="BA4" s="45">
        <f t="shared" si="13"/>
        <v>0.64534084585420148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72</v>
      </c>
      <c r="BI4" t="s">
        <v>73</v>
      </c>
    </row>
    <row r="5" spans="1:62" x14ac:dyDescent="0.35">
      <c r="AV5" s="3"/>
      <c r="AY5" s="4"/>
      <c r="AZ5" s="4"/>
      <c r="BA5" s="3"/>
      <c r="BB5" s="48"/>
      <c r="BD5" s="48"/>
    </row>
  </sheetData>
  <sheetProtection insertRows="0" deleteRows="0" sort="0"/>
  <protectedRanges>
    <protectedRange sqref="AY5:BD5 Z5:AV5 AZ2:BA4 AC2:AE4 AX2:AX4 A5:Y209 AJ2:AV4 A2:T4 Z6:AX209 AG2:AG4" name="Range1"/>
    <protectedRange sqref="U2:AA4" name="Range1_2"/>
    <protectedRange sqref="AF2:AF4" name="Range1_3"/>
    <protectedRange sqref="AH2:AI4" name="Range1_4"/>
    <protectedRange sqref="AY2:AY4" name="Range1_5"/>
    <protectedRange sqref="BB2:BC4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2025-05-08T23:41:57Z</dcterms:modified>
</cp:coreProperties>
</file>