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05620133-BE8F-4C4A-A169-3CB0AFA77E9A}" xr6:coauthVersionLast="47" xr6:coauthVersionMax="47" xr10:uidLastSave="{00000000-0000-0000-0000-000000000000}"/>
  <bookViews>
    <workbookView xWindow="-110" yWindow="-110" windowWidth="19420" windowHeight="10300" xr2:uid="{3F0C1649-6240-49AA-8A6A-5EC14D1B7527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[2]Sheet1!$EF$2:$EF$3</definedName>
    <definedName name="ACCESSORIES">'[3]x-Lists'!$AH$2:$AH$12</definedName>
    <definedName name="AD">'[4]other data'!$T$2:$T$5</definedName>
    <definedName name="ALLOCATION">'[3]x-Lists'!$Q$2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#N/A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[6]Amazon!$B$2:$B$6</definedName>
    <definedName name="Bath_Accessories">[6]Amazon!$AA$2:$AA$22</definedName>
    <definedName name="Bath_Rugs">[6]Amazon!$AB$2:$AB$4</definedName>
    <definedName name="Bed_in_a_bag_Full_Queen_King">[6]Amazon!$G$2</definedName>
    <definedName name="Bed_in_a_bag_Twin">[6]Amazon!$F$2</definedName>
    <definedName name="Bed_Pillows">[6]Amazon!$H$2:$H$7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[6]Amazon!$A$2:$A$22</definedName>
    <definedName name="Bedding.">[6]BBB!$A$2:$A$11</definedName>
    <definedName name="Bedspreads_Coverlets">[6]Amazon!$I$2:$I$4</definedName>
    <definedName name="BIG_IDEAS">'[3]x-Lists'!$AU$2:$AU$17</definedName>
    <definedName name="Blankets_Throws">[6]Amazon!$O$2:$O$3</definedName>
    <definedName name="BLANKETSTHROWSA1">[5]!Table1[[#All],[KING]]</definedName>
    <definedName name="BLANKETSTHROWSS">[5]!Table1[[#All],[KING SHAM]]</definedName>
    <definedName name="brands">'[4]other data'!$K$2:$K$48</definedName>
    <definedName name="BULKPREPACKTYPE">'[3]x-Lists'!$H$2:$H$4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#N/A</definedName>
    <definedName name="CATEGORY">[7]Sheet1!$DW$2:$DW$3</definedName>
    <definedName name="categoryfinal">'[8]Import Quote Sheet'!$A$90:$A$190</definedName>
    <definedName name="CFSCY">'[3]x-imports'!$A$2:$A$3</definedName>
    <definedName name="chargeback">'[4]other data'!$B$2:$B$6</definedName>
    <definedName name="CLIMATE">'[3]x-Lists'!$O$2:$O$11</definedName>
    <definedName name="COLOR">'[3]x-Lists'!$AB$2:$AB$7</definedName>
    <definedName name="COLOR_FAMILY">'[3]x-Lists'!$AC$2:$AC$19</definedName>
    <definedName name="colour">[7]Sheet1!$EH$2:$EH$3</definedName>
    <definedName name="COMFORTERSBEDDINGSETSA1">[5]!Table1[[#All],[TWIN]]</definedName>
    <definedName name="COMFORTERSBEDDINGSETSS">[5]!Table1[[#All],[COMFORTER SET]]</definedName>
    <definedName name="COO_Dest">#N/A</definedName>
    <definedName name="COOCountry_Range">#N/A</definedName>
    <definedName name="COODest_Range">#N/A</definedName>
    <definedName name="countries">'[4]other data'!$I$3:$I$249</definedName>
    <definedName name="CURTAINSDRAPESA1">[5]!Table1[[#All],[VALENCE]]</definedName>
    <definedName name="CURTAINSDRAPESS">[5]!Table1[[#All],[OTHER]]</definedName>
    <definedName name="d">#N/A</definedName>
    <definedName name="_xlnm.Database">'[3]x-Lists'!$A$2:$A$9</definedName>
    <definedName name="dealPricing_Range">#N/A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[6]Amazon!$J$2:$J$3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own_Comforters">[6]Amazon!$Q$2:$Q$4</definedName>
    <definedName name="Duvet_Covers">[6]Amazon!$K$2:$K$3</definedName>
    <definedName name="DUVETCOVERSA1">[5]!Table1[[#All],[EURO]]</definedName>
    <definedName name="DUVETCOVERSS">[5]!Table1[[#All],[DUVETS]]</definedName>
    <definedName name="Electrics">[6]Amazon!$R$2:$R$3</definedName>
    <definedName name="ENERGY_EFFICIENT">'[3]x-Lists'!$AJ$2:$AJ$7</definedName>
    <definedName name="ESSENTIALOILDIFFUSERS">#REF!</definedName>
    <definedName name="ESSENTIALOILSDIFFUSERS">#REF!</definedName>
    <definedName name="EVENT">'[3]x-Lists'!$AQ$2:$AQ$8</definedName>
    <definedName name="Exchange_Rate">[9]Costs!$J$11</definedName>
    <definedName name="FABRIC_WEIGHT">'[3]x-Lists'!$AI$2:$AI$5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'[3]x-Lists'!$AR$2:$AR$7</definedName>
    <definedName name="finalports">'[8]Import Quote Sheet'!$B$90:$B$123</definedName>
    <definedName name="fiscalweeks">#REF!</definedName>
    <definedName name="foam">[7]Sheet1!$EC$2:$EC$3</definedName>
    <definedName name="FOBPORT">'[3]x-imports'!$C$2:$C$40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'[3]x-Lists'!$I$2:$I$5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[6]Amazon!$C$2</definedName>
    <definedName name="Home_Décor.">[6]BBB!$B$2:$B$10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[7]Sheet1!$DS$2:$DS$2</definedName>
    <definedName name="Kids_Bath">[6]Amazon!$AC$2:$AC$4</definedName>
    <definedName name="Kids_or_Teen">[6]Amazon!$P$2:$P$21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#N/A</definedName>
    <definedName name="LIFESTYLE">'[3]x-Lists'!$T$2:$T$5</definedName>
    <definedName name="Lighting_or_Candleholders">[6]Amazon!$AF$2:$AF$14</definedName>
    <definedName name="LOCALIZATION__PRICEPOINT">'[3]x-Lists'!$Z$2:$Z$5</definedName>
    <definedName name="loctype">'[4]other data'!$BN$2:$BN$6</definedName>
    <definedName name="M">[7]Sheet1!$EA$2:$EA$3</definedName>
    <definedName name="MATERIAL">'[3]x-Lists'!$AE$2:$AE$83</definedName>
    <definedName name="Mattress_Pads_Full_Queen_King">[6]Amazon!$S$2:$S$4</definedName>
    <definedName name="Mattress_Pads_Twin">[6]Amazon!$T$2:$T$8</definedName>
    <definedName name="Mattress_Toppers_Full_Queen_King">[6]Amazon!$U$2</definedName>
    <definedName name="Mattress_Toppers_Twin">[6]Amazon!$V$2:$V$11</definedName>
    <definedName name="MELTS">#REF!</definedName>
    <definedName name="Non_Down_Comforters_Full_Queen_King">[6]Amazon!$L$2:$L$4</definedName>
    <definedName name="Non_Down_Comforters_Twin">[6]Amazon!$M$2:$M$5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ORDERTYPE">'[4]other data'!$AN$2:$AN$6</definedName>
    <definedName name="OTB">'[4]other data'!$R$2:$R$14</definedName>
    <definedName name="OTHERCANDLES">#REF!</definedName>
    <definedName name="Outdoor">[6]BBB!$C$2</definedName>
    <definedName name="PACK">[7]Sheet1!$EE$2:$EE$3</definedName>
    <definedName name="PACK_SET">'[3]x-Lists'!$AO$2:$AO$34</definedName>
    <definedName name="PATTERN">'[3]x-Lists'!$AF$2:$AF$49</definedName>
    <definedName name="PAYMENTTERMS">'[3]x-imports'!$E$2:$E$3</definedName>
    <definedName name="Pet_Care">[6]BBB!$D$2:$D$6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[6]Amazon!$N$2</definedName>
    <definedName name="Pillowcases">[6]Amazon!$W$2:$W$3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'[3]x-Lists'!$W$2:$W$5</definedName>
    <definedName name="po_type">'[4]other data'!$AU$2:$AU$11</definedName>
    <definedName name="POOP">#REF!</definedName>
    <definedName name="PORT_IFF">[10]a!$A$10:$B$35</definedName>
    <definedName name="POTPOURRI">#REF!</definedName>
    <definedName name="POtype">#REF!</definedName>
    <definedName name="Preticketed_Range">#N/A</definedName>
    <definedName name="Prints">#REF!</definedName>
    <definedName name="QSFOB">[11]Q1!$C$38</definedName>
    <definedName name="QUEUING">'[3]x-Lists'!$P$2</definedName>
    <definedName name="QUEUING_ITEMS">'[3]x-Lists'!$Y$2:$Y$50</definedName>
    <definedName name="Quilts">[6]Amazon!$X$2:$X$3</definedName>
    <definedName name="QUILTSANDCOVERLETSA1">[5]!Table1[[#All],[KING / CAL KING]]</definedName>
    <definedName name="QUILTSANDCOVERLETSS">[5]!Table1[[#All],[QUILT]]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'[4]other data'!$BI$2:$BI$18</definedName>
    <definedName name="saetwe">[12]Mapping!$D$2:$D$53</definedName>
    <definedName name="scalenum">'[4]other data'!$BG$2:$BG$18</definedName>
    <definedName name="SCORECARD">'[3]x-Lists'!$E$2:$E$5</definedName>
    <definedName name="Seasonal">[6]BBB!$E$2:$E$3</definedName>
    <definedName name="SellUnits_Range">#N/A</definedName>
    <definedName name="SHAPE">'[3]x-Lists'!$AK$2:$AK$10</definedName>
    <definedName name="Sheets_Full_Queen_King">[6]Amazon!$Y$2:$Y$4</definedName>
    <definedName name="Sheets_Twin">[6]Amazon!$Z$2:$Z$4</definedName>
    <definedName name="SHEETSA1">[5]!Table1[[#All],[KING PC]]</definedName>
    <definedName name="SHEETSS">[5]!Table1[[#All],[BEDDING SETS]]</definedName>
    <definedName name="SHIPTO">'[3]x-Lists'!$B$2:$B$6</definedName>
    <definedName name="Shower_Curtains">[6]Amazon!$AD$2</definedName>
    <definedName name="SIZE">'[3]x-Lists'!$AL$2:$AL$66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[6]Amazon!$AH$2</definedName>
    <definedName name="Slipcovers_Chair_Pads.">[6]Amazon!$E$2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#N/A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[4]tickets!$B$3:$B$27</definedName>
    <definedName name="ticket2">[4]tickets!$G$3:$G$27</definedName>
    <definedName name="TICKETTYPE">'[3]x-Lists'!$N$2:$N$8</definedName>
    <definedName name="Towels_Bath_Sheets">[6]Amazon!$AE$2:$AE$3</definedName>
    <definedName name="TransitCalendar">#REF!</definedName>
    <definedName name="TransitOTBWeeks">#REF!</definedName>
    <definedName name="TREATMENT">'[3]x-Lists'!$AT$2:$AT$28</definedName>
    <definedName name="UDA3A">'[4]other data'!$AY$2:$AY$4</definedName>
    <definedName name="UDA3B">'[4]other data'!$AZ$2:$AZ$6</definedName>
    <definedName name="UNIT">[7]Sheet1!$EF$2:$EF$3</definedName>
    <definedName name="upc">'[4]other data'!$AH$2:$AH$10</definedName>
    <definedName name="UPC1A">'[4]other data'!$BD$2:$BD$5</definedName>
    <definedName name="UPC2A">'[4]other data'!$BF$2:$BF$5</definedName>
    <definedName name="VALENCESA1">[5]!Table1[[#All],[PANEL]]</definedName>
    <definedName name="VALENCESS">[5]!Table1[[#All],[N/A]]</definedName>
    <definedName name="VASE">#REF!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'[4]other data'!$BL$2:$BL$24</definedName>
    <definedName name="WAXMELTSTARTS">#REF!</definedName>
    <definedName name="WAXMELTWARMERS">#REF!</definedName>
    <definedName name="WEB_SIZE_CHART">'[3]x-Lists'!$X$2:$X$46</definedName>
    <definedName name="Window_Treatments_Hardware_Accessories">[6]Amazon!$AG$2:$AG$7</definedName>
    <definedName name="Window_Treatments_Hardware_Accessories.">[6]Amazon!$D$2</definedName>
    <definedName name="WINDOWTREATMENTS">[5]!Table1[[#All],[VALENCES]]</definedName>
    <definedName name="wood">[7]Sheet1!$EG$2:$EG$3</definedName>
    <definedName name="WREATH">#REF!</definedName>
    <definedName name="YESNO">'[3]x-Lists'!$D$2:$D$3</definedName>
    <definedName name="YNE">'[4]other data'!$BB$2:$BB$5</definedName>
    <definedName name="YNES">'[4]other data'!$BR$2:$BR$6</definedName>
    <definedName name="先说说">[13]Mapping!$D$2:$D$53</definedName>
    <definedName name="吧v">[2]Sheet1!$EA$2:$EA$3</definedName>
    <definedName name="正确">[2]Sheet1!$EA$2:$EA$3</definedName>
    <definedName name="阿萨德股份">[12]Mapping!$AN$2:$AN$9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51" i="1" l="1"/>
  <c r="AS51" i="1" s="1"/>
  <c r="AD51" i="1"/>
  <c r="Y51" i="1"/>
  <c r="AA51" i="1" s="1"/>
  <c r="AE51" i="1" s="1"/>
  <c r="X51" i="1"/>
  <c r="O51" i="1"/>
  <c r="AT50" i="1"/>
  <c r="AS50" i="1" s="1"/>
  <c r="AD50" i="1"/>
  <c r="Y50" i="1"/>
  <c r="AA50" i="1" s="1"/>
  <c r="AE50" i="1" s="1"/>
  <c r="X50" i="1"/>
  <c r="O50" i="1"/>
  <c r="AT49" i="1"/>
  <c r="AS49" i="1" s="1"/>
  <c r="AD49" i="1"/>
  <c r="Y49" i="1"/>
  <c r="AA49" i="1" s="1"/>
  <c r="AE49" i="1" s="1"/>
  <c r="X49" i="1"/>
  <c r="O49" i="1"/>
  <c r="AT48" i="1"/>
  <c r="AS48" i="1"/>
  <c r="AO48" i="1"/>
  <c r="AK48" i="1"/>
  <c r="AI48" i="1"/>
  <c r="AG48" i="1"/>
  <c r="AD48" i="1"/>
  <c r="Y48" i="1"/>
  <c r="AA48" i="1" s="1"/>
  <c r="AE48" i="1" s="1"/>
  <c r="X48" i="1"/>
  <c r="O48" i="1"/>
  <c r="AT47" i="1"/>
  <c r="AS47" i="1" s="1"/>
  <c r="AI47" i="1"/>
  <c r="AG47" i="1"/>
  <c r="AD47" i="1"/>
  <c r="Y47" i="1"/>
  <c r="AA47" i="1" s="1"/>
  <c r="AE47" i="1" s="1"/>
  <c r="X47" i="1"/>
  <c r="O47" i="1"/>
  <c r="AT46" i="1"/>
  <c r="AS46" i="1" s="1"/>
  <c r="AL46" i="1" s="1"/>
  <c r="AD46" i="1"/>
  <c r="Y46" i="1"/>
  <c r="AA46" i="1" s="1"/>
  <c r="AE46" i="1" s="1"/>
  <c r="X46" i="1"/>
  <c r="O46" i="1"/>
  <c r="AT45" i="1"/>
  <c r="AS45" i="1"/>
  <c r="AK45" i="1" s="1"/>
  <c r="AO45" i="1"/>
  <c r="AL45" i="1"/>
  <c r="AD45" i="1"/>
  <c r="Y45" i="1"/>
  <c r="AA45" i="1" s="1"/>
  <c r="AE45" i="1" s="1"/>
  <c r="X45" i="1"/>
  <c r="O45" i="1"/>
  <c r="AT44" i="1"/>
  <c r="AL44" i="1" s="1"/>
  <c r="AS44" i="1"/>
  <c r="AG44" i="1" s="1"/>
  <c r="AI44" i="1"/>
  <c r="AD44" i="1"/>
  <c r="Y44" i="1"/>
  <c r="AA44" i="1" s="1"/>
  <c r="AE44" i="1" s="1"/>
  <c r="X44" i="1"/>
  <c r="O44" i="1"/>
  <c r="AT43" i="1"/>
  <c r="AS43" i="1"/>
  <c r="AI43" i="1" s="1"/>
  <c r="AD43" i="1"/>
  <c r="Y43" i="1"/>
  <c r="AA43" i="1" s="1"/>
  <c r="AE43" i="1" s="1"/>
  <c r="X43" i="1"/>
  <c r="O43" i="1"/>
  <c r="AT42" i="1"/>
  <c r="AS42" i="1" s="1"/>
  <c r="AD42" i="1"/>
  <c r="Y42" i="1"/>
  <c r="AA42" i="1" s="1"/>
  <c r="X42" i="1"/>
  <c r="O42" i="1"/>
  <c r="AT41" i="1"/>
  <c r="AS41" i="1" s="1"/>
  <c r="AD41" i="1"/>
  <c r="Y41" i="1"/>
  <c r="AA41" i="1" s="1"/>
  <c r="AE41" i="1" s="1"/>
  <c r="X41" i="1"/>
  <c r="O41" i="1"/>
  <c r="AT40" i="1"/>
  <c r="AS40" i="1" s="1"/>
  <c r="AD40" i="1"/>
  <c r="Y40" i="1"/>
  <c r="AA40" i="1" s="1"/>
  <c r="AE40" i="1" s="1"/>
  <c r="X40" i="1"/>
  <c r="O40" i="1"/>
  <c r="AT39" i="1"/>
  <c r="AS39" i="1" s="1"/>
  <c r="AD39" i="1"/>
  <c r="Y39" i="1"/>
  <c r="AA39" i="1" s="1"/>
  <c r="AE39" i="1" s="1"/>
  <c r="X39" i="1"/>
  <c r="O39" i="1"/>
  <c r="AT38" i="1"/>
  <c r="AS38" i="1" s="1"/>
  <c r="AO38" i="1" s="1"/>
  <c r="AD38" i="1"/>
  <c r="Y38" i="1"/>
  <c r="AA38" i="1" s="1"/>
  <c r="AE38" i="1" s="1"/>
  <c r="X38" i="1"/>
  <c r="O38" i="1"/>
  <c r="AT37" i="1"/>
  <c r="AL37" i="1" s="1"/>
  <c r="AS37" i="1"/>
  <c r="AO37" i="1" s="1"/>
  <c r="AD37" i="1"/>
  <c r="Y37" i="1"/>
  <c r="AA37" i="1" s="1"/>
  <c r="AE37" i="1" s="1"/>
  <c r="X37" i="1"/>
  <c r="O37" i="1"/>
  <c r="AT36" i="1"/>
  <c r="AS36" i="1" s="1"/>
  <c r="AD36" i="1"/>
  <c r="Y36" i="1"/>
  <c r="AA36" i="1" s="1"/>
  <c r="AE36" i="1" s="1"/>
  <c r="X36" i="1"/>
  <c r="O36" i="1"/>
  <c r="AT35" i="1"/>
  <c r="AS35" i="1"/>
  <c r="AG35" i="1" s="1"/>
  <c r="AI35" i="1"/>
  <c r="AD35" i="1"/>
  <c r="Y35" i="1"/>
  <c r="AA35" i="1" s="1"/>
  <c r="AE35" i="1" s="1"/>
  <c r="X35" i="1"/>
  <c r="O35" i="1"/>
  <c r="AT34" i="1"/>
  <c r="AS34" i="1" s="1"/>
  <c r="AD34" i="1"/>
  <c r="Y34" i="1"/>
  <c r="AA34" i="1" s="1"/>
  <c r="AE34" i="1" s="1"/>
  <c r="X34" i="1"/>
  <c r="O34" i="1"/>
  <c r="AT33" i="1"/>
  <c r="AS33" i="1" s="1"/>
  <c r="AD33" i="1"/>
  <c r="Y33" i="1"/>
  <c r="AA33" i="1" s="1"/>
  <c r="AE33" i="1" s="1"/>
  <c r="X33" i="1"/>
  <c r="O33" i="1"/>
  <c r="AT32" i="1"/>
  <c r="AS32" i="1"/>
  <c r="AO32" i="1" s="1"/>
  <c r="AD32" i="1"/>
  <c r="Y32" i="1"/>
  <c r="AA32" i="1" s="1"/>
  <c r="X32" i="1"/>
  <c r="O32" i="1"/>
  <c r="AT31" i="1"/>
  <c r="AS31" i="1" s="1"/>
  <c r="AO31" i="1" s="1"/>
  <c r="AD31" i="1"/>
  <c r="Y31" i="1"/>
  <c r="AA31" i="1" s="1"/>
  <c r="AE31" i="1" s="1"/>
  <c r="X31" i="1"/>
  <c r="O31" i="1"/>
  <c r="AT30" i="1"/>
  <c r="AS30" i="1"/>
  <c r="AG30" i="1" s="1"/>
  <c r="AD30" i="1"/>
  <c r="Y30" i="1"/>
  <c r="AA30" i="1" s="1"/>
  <c r="AE30" i="1" s="1"/>
  <c r="X30" i="1"/>
  <c r="O30" i="1"/>
  <c r="AT29" i="1"/>
  <c r="AS29" i="1" s="1"/>
  <c r="AD29" i="1"/>
  <c r="Y29" i="1"/>
  <c r="AA29" i="1" s="1"/>
  <c r="AE29" i="1" s="1"/>
  <c r="X29" i="1"/>
  <c r="O29" i="1"/>
  <c r="AT28" i="1"/>
  <c r="AS28" i="1"/>
  <c r="AG28" i="1" s="1"/>
  <c r="AI28" i="1"/>
  <c r="AD28" i="1"/>
  <c r="Y28" i="1"/>
  <c r="AA28" i="1" s="1"/>
  <c r="AE28" i="1" s="1"/>
  <c r="X28" i="1"/>
  <c r="O28" i="1"/>
  <c r="AT27" i="1"/>
  <c r="AS27" i="1" s="1"/>
  <c r="AD27" i="1"/>
  <c r="Y27" i="1"/>
  <c r="AA27" i="1" s="1"/>
  <c r="AE27" i="1" s="1"/>
  <c r="X27" i="1"/>
  <c r="O27" i="1"/>
  <c r="AT26" i="1"/>
  <c r="AS26" i="1"/>
  <c r="AO26" i="1" s="1"/>
  <c r="AD26" i="1"/>
  <c r="Y26" i="1"/>
  <c r="AA26" i="1" s="1"/>
  <c r="AE26" i="1" s="1"/>
  <c r="X26" i="1"/>
  <c r="O26" i="1"/>
  <c r="AT25" i="1"/>
  <c r="AS25" i="1"/>
  <c r="AI25" i="1" s="1"/>
  <c r="AD25" i="1"/>
  <c r="Y25" i="1"/>
  <c r="AA25" i="1" s="1"/>
  <c r="X25" i="1"/>
  <c r="O25" i="1"/>
  <c r="AT24" i="1"/>
  <c r="AS24" i="1" s="1"/>
  <c r="AO24" i="1" s="1"/>
  <c r="AD24" i="1"/>
  <c r="Y24" i="1"/>
  <c r="AA24" i="1" s="1"/>
  <c r="AE24" i="1" s="1"/>
  <c r="X24" i="1"/>
  <c r="O24" i="1"/>
  <c r="AT23" i="1"/>
  <c r="AS23" i="1"/>
  <c r="AL23" i="1" s="1"/>
  <c r="AI23" i="1"/>
  <c r="AG23" i="1"/>
  <c r="AD23" i="1"/>
  <c r="AA23" i="1"/>
  <c r="AE23" i="1" s="1"/>
  <c r="Y23" i="1"/>
  <c r="X23" i="1"/>
  <c r="O23" i="1"/>
  <c r="AT22" i="1"/>
  <c r="AS22" i="1" s="1"/>
  <c r="AD22" i="1"/>
  <c r="Y22" i="1"/>
  <c r="AA22" i="1" s="1"/>
  <c r="AE22" i="1" s="1"/>
  <c r="X22" i="1"/>
  <c r="O22" i="1"/>
  <c r="AT21" i="1"/>
  <c r="AS21" i="1"/>
  <c r="AG21" i="1" s="1"/>
  <c r="AO21" i="1"/>
  <c r="AL21" i="1"/>
  <c r="AD21" i="1"/>
  <c r="Y21" i="1"/>
  <c r="AA21" i="1" s="1"/>
  <c r="AE21" i="1" s="1"/>
  <c r="X21" i="1"/>
  <c r="O21" i="1"/>
  <c r="AT20" i="1"/>
  <c r="AS20" i="1"/>
  <c r="AG20" i="1" s="1"/>
  <c r="AO20" i="1"/>
  <c r="AL20" i="1"/>
  <c r="AD20" i="1"/>
  <c r="Y20" i="1"/>
  <c r="AA20" i="1" s="1"/>
  <c r="AE20" i="1" s="1"/>
  <c r="X20" i="1"/>
  <c r="O20" i="1"/>
  <c r="AT19" i="1"/>
  <c r="AS19" i="1"/>
  <c r="AO19" i="1" s="1"/>
  <c r="AK19" i="1"/>
  <c r="AI19" i="1"/>
  <c r="AG19" i="1"/>
  <c r="AD19" i="1"/>
  <c r="Y19" i="1"/>
  <c r="AA19" i="1" s="1"/>
  <c r="AE19" i="1" s="1"/>
  <c r="X19" i="1"/>
  <c r="O19" i="1"/>
  <c r="AT18" i="1"/>
  <c r="AS18" i="1"/>
  <c r="AO18" i="1" s="1"/>
  <c r="AL18" i="1"/>
  <c r="AK18" i="1"/>
  <c r="AD18" i="1"/>
  <c r="Y18" i="1"/>
  <c r="AA18" i="1" s="1"/>
  <c r="AE18" i="1" s="1"/>
  <c r="X18" i="1"/>
  <c r="O18" i="1"/>
  <c r="AT17" i="1"/>
  <c r="AS17" i="1" s="1"/>
  <c r="AG17" i="1" s="1"/>
  <c r="AL17" i="1"/>
  <c r="AK17" i="1"/>
  <c r="AI17" i="1"/>
  <c r="AD17" i="1"/>
  <c r="Y17" i="1"/>
  <c r="AA17" i="1" s="1"/>
  <c r="AE17" i="1" s="1"/>
  <c r="X17" i="1"/>
  <c r="O17" i="1"/>
  <c r="AT16" i="1"/>
  <c r="AS16" i="1"/>
  <c r="AO16" i="1"/>
  <c r="AL16" i="1"/>
  <c r="AK16" i="1"/>
  <c r="AI16" i="1"/>
  <c r="AG16" i="1"/>
  <c r="AP16" i="1" s="1"/>
  <c r="AD16" i="1"/>
  <c r="AA16" i="1"/>
  <c r="AE16" i="1" s="1"/>
  <c r="AQ16" i="1" s="1"/>
  <c r="AR16" i="1" s="1"/>
  <c r="Y16" i="1"/>
  <c r="X16" i="1"/>
  <c r="O16" i="1"/>
  <c r="AT15" i="1"/>
  <c r="AS15" i="1" s="1"/>
  <c r="AD15" i="1"/>
  <c r="Y15" i="1"/>
  <c r="AA15" i="1" s="1"/>
  <c r="AE15" i="1" s="1"/>
  <c r="X15" i="1"/>
  <c r="O15" i="1"/>
  <c r="AT14" i="1"/>
  <c r="AS14" i="1"/>
  <c r="AG14" i="1" s="1"/>
  <c r="AO14" i="1"/>
  <c r="AL14" i="1"/>
  <c r="AK14" i="1"/>
  <c r="AI14" i="1"/>
  <c r="AP14" i="1" s="1"/>
  <c r="AD14" i="1"/>
  <c r="Y14" i="1"/>
  <c r="AA14" i="1" s="1"/>
  <c r="AE14" i="1" s="1"/>
  <c r="X14" i="1"/>
  <c r="O14" i="1"/>
  <c r="AT13" i="1"/>
  <c r="AS13" i="1"/>
  <c r="AO13" i="1"/>
  <c r="AL13" i="1"/>
  <c r="AG13" i="1"/>
  <c r="AD13" i="1"/>
  <c r="Y13" i="1"/>
  <c r="AA13" i="1" s="1"/>
  <c r="AE13" i="1" s="1"/>
  <c r="X13" i="1"/>
  <c r="O13" i="1"/>
  <c r="AT12" i="1"/>
  <c r="AS12" i="1" s="1"/>
  <c r="AD12" i="1"/>
  <c r="Y12" i="1"/>
  <c r="AA12" i="1" s="1"/>
  <c r="AE12" i="1" s="1"/>
  <c r="X12" i="1"/>
  <c r="O12" i="1"/>
  <c r="AT11" i="1"/>
  <c r="AS11" i="1"/>
  <c r="AG11" i="1" s="1"/>
  <c r="AP11" i="1" s="1"/>
  <c r="AO11" i="1"/>
  <c r="AL11" i="1"/>
  <c r="AK11" i="1"/>
  <c r="AI11" i="1"/>
  <c r="AD11" i="1"/>
  <c r="Y11" i="1"/>
  <c r="AA11" i="1" s="1"/>
  <c r="AE11" i="1" s="1"/>
  <c r="X11" i="1"/>
  <c r="O11" i="1"/>
  <c r="AT10" i="1"/>
  <c r="AS10" i="1" s="1"/>
  <c r="AO10" i="1"/>
  <c r="AL10" i="1"/>
  <c r="AK10" i="1"/>
  <c r="AI10" i="1"/>
  <c r="AG10" i="1"/>
  <c r="AP10" i="1" s="1"/>
  <c r="AD10" i="1"/>
  <c r="Y10" i="1"/>
  <c r="AA10" i="1" s="1"/>
  <c r="AE10" i="1" s="1"/>
  <c r="X10" i="1"/>
  <c r="O10" i="1"/>
  <c r="AT9" i="1"/>
  <c r="AL9" i="1" s="1"/>
  <c r="AS9" i="1"/>
  <c r="AO9" i="1" s="1"/>
  <c r="AD9" i="1"/>
  <c r="Y9" i="1"/>
  <c r="AA9" i="1" s="1"/>
  <c r="AE9" i="1" s="1"/>
  <c r="X9" i="1"/>
  <c r="O9" i="1"/>
  <c r="AT8" i="1"/>
  <c r="AS8" i="1" s="1"/>
  <c r="AD8" i="1"/>
  <c r="Y8" i="1"/>
  <c r="AA8" i="1" s="1"/>
  <c r="AE8" i="1" s="1"/>
  <c r="X8" i="1"/>
  <c r="O8" i="1"/>
  <c r="AT7" i="1"/>
  <c r="AS7" i="1"/>
  <c r="AG7" i="1" s="1"/>
  <c r="AO7" i="1"/>
  <c r="AL7" i="1"/>
  <c r="AD7" i="1"/>
  <c r="Y7" i="1"/>
  <c r="AA7" i="1" s="1"/>
  <c r="AE7" i="1" s="1"/>
  <c r="X7" i="1"/>
  <c r="O7" i="1"/>
  <c r="AT6" i="1"/>
  <c r="AS6" i="1" s="1"/>
  <c r="AD6" i="1"/>
  <c r="Y6" i="1"/>
  <c r="AA6" i="1" s="1"/>
  <c r="X6" i="1"/>
  <c r="O6" i="1"/>
  <c r="AT5" i="1"/>
  <c r="AS5" i="1"/>
  <c r="AO5" i="1" s="1"/>
  <c r="AK5" i="1"/>
  <c r="AI5" i="1"/>
  <c r="AD5" i="1"/>
  <c r="Y5" i="1"/>
  <c r="AA5" i="1" s="1"/>
  <c r="AE5" i="1" s="1"/>
  <c r="X5" i="1"/>
  <c r="O5" i="1"/>
  <c r="AT4" i="1"/>
  <c r="AL4" i="1" s="1"/>
  <c r="AS4" i="1"/>
  <c r="AG4" i="1" s="1"/>
  <c r="AO4" i="1"/>
  <c r="AD4" i="1"/>
  <c r="Y4" i="1"/>
  <c r="AA4" i="1" s="1"/>
  <c r="AE4" i="1" s="1"/>
  <c r="X4" i="1"/>
  <c r="O4" i="1"/>
  <c r="AT3" i="1"/>
  <c r="AS3" i="1" s="1"/>
  <c r="AG3" i="1" s="1"/>
  <c r="AO3" i="1"/>
  <c r="AL3" i="1"/>
  <c r="AC3" i="1"/>
  <c r="AD3" i="1" s="1"/>
  <c r="Y3" i="1"/>
  <c r="AA3" i="1" s="1"/>
  <c r="AE3" i="1" s="1"/>
  <c r="X3" i="1"/>
  <c r="P3" i="1"/>
  <c r="O3" i="1"/>
  <c r="AT2" i="1"/>
  <c r="AS2" i="1"/>
  <c r="AO2" i="1" s="1"/>
  <c r="AC2" i="1"/>
  <c r="X2" i="1"/>
  <c r="Y2" i="1" s="1"/>
  <c r="AA2" i="1" s="1"/>
  <c r="P2" i="1"/>
  <c r="AD2" i="1" s="1"/>
  <c r="AG6" i="1" l="1"/>
  <c r="AL6" i="1"/>
  <c r="AO6" i="1"/>
  <c r="AO22" i="1"/>
  <c r="AK22" i="1"/>
  <c r="AI22" i="1"/>
  <c r="AG22" i="1"/>
  <c r="AP22" i="1" s="1"/>
  <c r="AQ22" i="1" s="1"/>
  <c r="AR22" i="1" s="1"/>
  <c r="AO12" i="1"/>
  <c r="AG12" i="1"/>
  <c r="AK12" i="1"/>
  <c r="AI12" i="1"/>
  <c r="AQ11" i="1"/>
  <c r="AR11" i="1" s="1"/>
  <c r="AK44" i="1"/>
  <c r="AP44" i="1" s="1"/>
  <c r="AQ44" i="1" s="1"/>
  <c r="AR44" i="1" s="1"/>
  <c r="AI3" i="1"/>
  <c r="AP3" i="1" s="1"/>
  <c r="AQ3" i="1" s="1"/>
  <c r="AR3" i="1" s="1"/>
  <c r="AQ14" i="1"/>
  <c r="AR14" i="1" s="1"/>
  <c r="AK3" i="1"/>
  <c r="AE25" i="1"/>
  <c r="AE32" i="1"/>
  <c r="AO44" i="1"/>
  <c r="AQ10" i="1"/>
  <c r="AR10" i="1" s="1"/>
  <c r="AL27" i="1"/>
  <c r="AL34" i="1"/>
  <c r="AL25" i="1"/>
  <c r="AL32" i="1"/>
  <c r="AL43" i="1"/>
  <c r="AG37" i="1"/>
  <c r="AG9" i="1"/>
  <c r="AI37" i="1"/>
  <c r="AL2" i="1"/>
  <c r="AI9" i="1"/>
  <c r="AK37" i="1"/>
  <c r="AI4" i="1"/>
  <c r="AP4" i="1" s="1"/>
  <c r="AQ4" i="1" s="1"/>
  <c r="AR4" i="1" s="1"/>
  <c r="AK9" i="1"/>
  <c r="AL22" i="1"/>
  <c r="AL28" i="1"/>
  <c r="AL35" i="1"/>
  <c r="AG45" i="1"/>
  <c r="AP45" i="1" s="1"/>
  <c r="AQ45" i="1" s="1"/>
  <c r="AR45" i="1" s="1"/>
  <c r="AK4" i="1"/>
  <c r="AG18" i="1"/>
  <c r="AP18" i="1" s="1"/>
  <c r="AQ18" i="1" s="1"/>
  <c r="AR18" i="1" s="1"/>
  <c r="AI21" i="1"/>
  <c r="AP21" i="1" s="1"/>
  <c r="AI45" i="1"/>
  <c r="AE6" i="1"/>
  <c r="AI18" i="1"/>
  <c r="AK21" i="1"/>
  <c r="AE42" i="1"/>
  <c r="AO33" i="1"/>
  <c r="AK33" i="1"/>
  <c r="AI33" i="1"/>
  <c r="AG33" i="1"/>
  <c r="AO39" i="1"/>
  <c r="AK39" i="1"/>
  <c r="AI39" i="1"/>
  <c r="AG39" i="1"/>
  <c r="AP39" i="1" s="1"/>
  <c r="AO15" i="1"/>
  <c r="AL15" i="1"/>
  <c r="AK15" i="1"/>
  <c r="AI15" i="1"/>
  <c r="AG15" i="1"/>
  <c r="AP15" i="1" s="1"/>
  <c r="AQ15" i="1" s="1"/>
  <c r="AR15" i="1" s="1"/>
  <c r="AG42" i="1"/>
  <c r="AO42" i="1"/>
  <c r="AK42" i="1"/>
  <c r="AI42" i="1"/>
  <c r="AK29" i="1"/>
  <c r="AO29" i="1"/>
  <c r="AI29" i="1"/>
  <c r="AG29" i="1"/>
  <c r="AK36" i="1"/>
  <c r="AO36" i="1"/>
  <c r="AI36" i="1"/>
  <c r="AG36" i="1"/>
  <c r="AO8" i="1"/>
  <c r="AK8" i="1"/>
  <c r="AI8" i="1"/>
  <c r="AG8" i="1"/>
  <c r="AQ21" i="1"/>
  <c r="AR21" i="1" s="1"/>
  <c r="AQ39" i="1"/>
  <c r="AR39" i="1" s="1"/>
  <c r="AK41" i="1"/>
  <c r="AI41" i="1"/>
  <c r="AG41" i="1"/>
  <c r="AO41" i="1"/>
  <c r="AP47" i="1"/>
  <c r="AQ47" i="1" s="1"/>
  <c r="AR47" i="1" s="1"/>
  <c r="AE2" i="1"/>
  <c r="AK13" i="1"/>
  <c r="AI13" i="1"/>
  <c r="AP13" i="1" s="1"/>
  <c r="AQ13" i="1" s="1"/>
  <c r="AR13" i="1" s="1"/>
  <c r="AK23" i="1"/>
  <c r="AP23" i="1" s="1"/>
  <c r="AQ23" i="1" s="1"/>
  <c r="AR23" i="1" s="1"/>
  <c r="AG24" i="1"/>
  <c r="AG25" i="1"/>
  <c r="AG26" i="1"/>
  <c r="AG27" i="1"/>
  <c r="AK28" i="1"/>
  <c r="AK35" i="1"/>
  <c r="AP35" i="1" s="1"/>
  <c r="AQ35" i="1" s="1"/>
  <c r="AR35" i="1" s="1"/>
  <c r="AL41" i="1"/>
  <c r="AL42" i="1"/>
  <c r="AK43" i="1"/>
  <c r="AG2" i="1"/>
  <c r="AI2" i="1"/>
  <c r="AO23" i="1"/>
  <c r="AK24" i="1"/>
  <c r="AK25" i="1"/>
  <c r="AK26" i="1"/>
  <c r="AO27" i="1"/>
  <c r="AO28" i="1"/>
  <c r="AL29" i="1"/>
  <c r="AI30" i="1"/>
  <c r="AO34" i="1"/>
  <c r="AO35" i="1"/>
  <c r="AL36" i="1"/>
  <c r="AI40" i="1"/>
  <c r="AO43" i="1"/>
  <c r="AG46" i="1"/>
  <c r="AK2" i="1"/>
  <c r="AK20" i="1"/>
  <c r="AI20" i="1"/>
  <c r="AP20" i="1" s="1"/>
  <c r="AQ20" i="1" s="1"/>
  <c r="AR20" i="1" s="1"/>
  <c r="AL24" i="1"/>
  <c r="AK30" i="1"/>
  <c r="AG31" i="1"/>
  <c r="AG32" i="1"/>
  <c r="AG38" i="1"/>
  <c r="AI46" i="1"/>
  <c r="AI7" i="1"/>
  <c r="AL19" i="1"/>
  <c r="AP19" i="1" s="1"/>
  <c r="AQ19" i="1" s="1"/>
  <c r="AR19" i="1" s="1"/>
  <c r="AO25" i="1"/>
  <c r="AL30" i="1"/>
  <c r="AI31" i="1"/>
  <c r="AI32" i="1"/>
  <c r="AI38" i="1"/>
  <c r="AK46" i="1"/>
  <c r="AG5" i="1"/>
  <c r="AK7" i="1"/>
  <c r="AO30" i="1"/>
  <c r="AK31" i="1"/>
  <c r="AK32" i="1"/>
  <c r="AK38" i="1"/>
  <c r="AL39" i="1"/>
  <c r="AO49" i="1"/>
  <c r="AL49" i="1"/>
  <c r="AK49" i="1"/>
  <c r="AI49" i="1"/>
  <c r="AG49" i="1"/>
  <c r="AK27" i="1"/>
  <c r="AI27" i="1"/>
  <c r="AL31" i="1"/>
  <c r="AK34" i="1"/>
  <c r="AI34" i="1"/>
  <c r="AG34" i="1"/>
  <c r="AL38" i="1"/>
  <c r="AO40" i="1"/>
  <c r="AK40" i="1"/>
  <c r="AO46" i="1"/>
  <c r="AL26" i="1"/>
  <c r="AL40" i="1"/>
  <c r="AO50" i="1"/>
  <c r="AL50" i="1"/>
  <c r="AK50" i="1"/>
  <c r="AI50" i="1"/>
  <c r="AG50" i="1"/>
  <c r="AP50" i="1" s="1"/>
  <c r="AQ50" i="1" s="1"/>
  <c r="AR50" i="1" s="1"/>
  <c r="AL8" i="1"/>
  <c r="AL33" i="1"/>
  <c r="AP48" i="1"/>
  <c r="AQ48" i="1" s="1"/>
  <c r="AR48" i="1" s="1"/>
  <c r="AK6" i="1"/>
  <c r="AI6" i="1"/>
  <c r="AP6" i="1" s="1"/>
  <c r="AQ6" i="1" s="1"/>
  <c r="AR6" i="1" s="1"/>
  <c r="AL5" i="1"/>
  <c r="AG43" i="1"/>
  <c r="AP43" i="1" s="1"/>
  <c r="AQ43" i="1" s="1"/>
  <c r="AR43" i="1" s="1"/>
  <c r="AL12" i="1"/>
  <c r="AO17" i="1"/>
  <c r="AP17" i="1" s="1"/>
  <c r="AQ17" i="1" s="1"/>
  <c r="AR17" i="1" s="1"/>
  <c r="AI24" i="1"/>
  <c r="AI26" i="1"/>
  <c r="AG40" i="1"/>
  <c r="AO47" i="1"/>
  <c r="AL47" i="1"/>
  <c r="AK47" i="1"/>
  <c r="AO51" i="1"/>
  <c r="AL51" i="1"/>
  <c r="AK51" i="1"/>
  <c r="AI51" i="1"/>
  <c r="AG51" i="1"/>
  <c r="AP51" i="1" s="1"/>
  <c r="AQ51" i="1" s="1"/>
  <c r="AR51" i="1" s="1"/>
  <c r="AL48" i="1"/>
  <c r="AP34" i="1" l="1"/>
  <c r="AQ34" i="1" s="1"/>
  <c r="AR34" i="1" s="1"/>
  <c r="AP29" i="1"/>
  <c r="AQ29" i="1" s="1"/>
  <c r="AR29" i="1" s="1"/>
  <c r="AP9" i="1"/>
  <c r="AQ9" i="1" s="1"/>
  <c r="AR9" i="1" s="1"/>
  <c r="AP31" i="1"/>
  <c r="AQ31" i="1" s="1"/>
  <c r="AR31" i="1" s="1"/>
  <c r="AP28" i="1"/>
  <c r="AQ28" i="1" s="1"/>
  <c r="AR28" i="1" s="1"/>
  <c r="AP37" i="1"/>
  <c r="AQ37" i="1" s="1"/>
  <c r="AR37" i="1" s="1"/>
  <c r="AP30" i="1"/>
  <c r="AQ30" i="1" s="1"/>
  <c r="AR30" i="1" s="1"/>
  <c r="AP25" i="1"/>
  <c r="AQ25" i="1" s="1"/>
  <c r="AR25" i="1" s="1"/>
  <c r="AP5" i="1"/>
  <c r="AQ5" i="1" s="1"/>
  <c r="AR5" i="1" s="1"/>
  <c r="AP12" i="1"/>
  <c r="AQ12" i="1" s="1"/>
  <c r="AR12" i="1" s="1"/>
  <c r="AP26" i="1"/>
  <c r="AQ26" i="1" s="1"/>
  <c r="AR26" i="1" s="1"/>
  <c r="AP24" i="1"/>
  <c r="AQ24" i="1" s="1"/>
  <c r="AR24" i="1" s="1"/>
  <c r="AP8" i="1"/>
  <c r="AQ8" i="1" s="1"/>
  <c r="AR8" i="1" s="1"/>
  <c r="AP46" i="1"/>
  <c r="AQ46" i="1" s="1"/>
  <c r="AR46" i="1" s="1"/>
  <c r="AP2" i="1"/>
  <c r="AQ2" i="1" s="1"/>
  <c r="AR2" i="1" s="1"/>
  <c r="AP33" i="1"/>
  <c r="AQ33" i="1" s="1"/>
  <c r="AR33" i="1" s="1"/>
  <c r="AP7" i="1"/>
  <c r="AQ7" i="1" s="1"/>
  <c r="AR7" i="1" s="1"/>
  <c r="AP49" i="1"/>
  <c r="AQ49" i="1" s="1"/>
  <c r="AR49" i="1" s="1"/>
  <c r="AP41" i="1"/>
  <c r="AQ41" i="1" s="1"/>
  <c r="AR41" i="1" s="1"/>
  <c r="AP36" i="1"/>
  <c r="AQ36" i="1" s="1"/>
  <c r="AR36" i="1" s="1"/>
  <c r="AP38" i="1"/>
  <c r="AQ38" i="1" s="1"/>
  <c r="AR38" i="1" s="1"/>
  <c r="AP42" i="1"/>
  <c r="AQ42" i="1" s="1"/>
  <c r="AR42" i="1" s="1"/>
  <c r="AP40" i="1"/>
  <c r="AQ40" i="1" s="1"/>
  <c r="AR40" i="1" s="1"/>
  <c r="AP32" i="1"/>
  <c r="AQ32" i="1" s="1"/>
  <c r="AR32" i="1" s="1"/>
  <c r="AP27" i="1"/>
  <c r="AQ27" i="1" s="1"/>
  <c r="AR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1" authorId="0" shapeId="0" xr:uid="{70DBC527-82C0-4615-83FA-65B1BADDDCDC}">
      <text>
        <r>
          <rPr>
            <sz val="11"/>
            <rFont val="Calibri"/>
            <family val="2"/>
          </rPr>
          <t>[China RMB Cost]/[Exchange Rate]</t>
        </r>
      </text>
    </comment>
    <comment ref="X1" authorId="0" shapeId="0" xr:uid="{D5192480-E278-48F1-9853-09A430783AE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6078D19D-A712-4A14-84A5-737031CB6072}">
      <text>
        <r>
          <rPr>
            <sz val="11"/>
            <rFont val="Calibri"/>
            <family val="2"/>
          </rPr>
          <t>65/[Cubic Meter per Carton]*[Case Pack]</t>
        </r>
      </text>
    </comment>
    <comment ref="AA1" authorId="0" shapeId="0" xr:uid="{187F5AF1-2F6E-4EF1-862C-5495CDA3E1E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363B38AD-9E29-4CC2-9DA5-6947F3333AEC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C5DA9060-6FA6-4CB0-9C14-910961019C5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C247169D-1A6C-4376-A3D2-69EA21A01A88}">
      <text>
        <r>
          <rPr>
            <sz val="11"/>
            <rFont val="Calibri"/>
            <family val="2"/>
          </rPr>
          <t>[JLA FOB CA/GA Price Quote (Formula)]*[DA %]</t>
        </r>
      </text>
    </comment>
    <comment ref="AI1" authorId="0" shapeId="0" xr:uid="{727DAFAB-4C3A-462C-A56B-7FFC0CA10551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K1" authorId="0" shapeId="0" xr:uid="{5D6EA75B-4027-4328-A87E-C25C87427CBB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L1" authorId="0" shapeId="0" xr:uid="{FCD683A6-FFD5-45E6-B1E4-CD62ADEC51DA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O1" authorId="0" shapeId="0" xr:uid="{33BC31B5-03B8-4171-B7C8-E16E8594BBE9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P1" authorId="0" shapeId="0" xr:uid="{1F2D4E48-A940-40C5-8BCE-41F2C2200D4B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Q1" authorId="0" shapeId="0" xr:uid="{5A7CE770-3998-4339-9E7E-698C3198F331}">
      <text>
        <r>
          <rPr>
            <sz val="11"/>
            <rFont val="Calibri"/>
            <family val="2"/>
          </rPr>
          <t>[LDP Cost $]+[Total Load $]</t>
        </r>
      </text>
    </comment>
    <comment ref="AR1" authorId="0" shapeId="0" xr:uid="{A6035547-DAD2-4DFC-A1A9-37A4868E846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S1" authorId="0" shapeId="0" xr:uid="{AB12591F-1CD8-4549-AF61-D44DD3E210EA}">
      <text>
        <r>
          <rPr>
            <sz val="11"/>
            <rFont val="Calibri"/>
            <family val="2"/>
          </rPr>
          <t>[DSV Cost]/1.05</t>
        </r>
      </text>
    </comment>
    <comment ref="AT1" authorId="0" shapeId="0" xr:uid="{9DA28874-85AB-44F9-9D82-42FAF012A80E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<sst xmlns="http://schemas.openxmlformats.org/spreadsheetml/2006/main" count="65" uniqueCount="58">
  <si>
    <t>Line No.</t>
  </si>
  <si>
    <t>Photo</t>
  </si>
  <si>
    <t>VIN/Art No.</t>
  </si>
  <si>
    <t>Brand</t>
  </si>
  <si>
    <t>Product Category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</si>
  <si>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</si>
  <si>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</si>
  <si>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</si>
  <si>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</si>
  <si>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</si>
  <si>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</si>
  <si>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</si>
  <si>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</si>
  <si>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</si>
  <si>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</si>
  <si>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</si>
  <si>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</si>
  <si>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</si>
  <si>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</si>
  <si>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</si>
  <si>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</si>
  <si>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</si>
  <si>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</si>
  <si>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</si>
  <si>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</si>
  <si>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</si>
  <si>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</si>
  <si>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</si>
  <si>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</si>
  <si>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</si>
  <si>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</si>
  <si>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</si>
  <si>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</si>
  <si>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</si>
  <si>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</si>
  <si>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</si>
  <si>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</si>
  <si>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</si>
  <si>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</si>
  <si>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</si>
  <si>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</si>
  <si>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</si>
  <si>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</si>
  <si>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</si>
  <si>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</si>
  <si>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</si>
  <si>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</si>
  <si>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</si>
  <si>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</si>
  <si>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Madison Park</t>
  </si>
  <si>
    <t>COMFORTER (SET)(10)</t>
  </si>
  <si>
    <t>Mona</t>
  </si>
  <si>
    <t>5pcs Comforter Set</t>
  </si>
  <si>
    <t xml:space="preserve">Comforter/Sham: 100%polyester jacquard face and 85gsm microfiber solid back, 230gsm polyester fill. Pillow: 100%polyester cover, poly fill. </t>
  </si>
  <si>
    <t>Queen:90"Wx90"L/20"Wx26"L(2)/12"Wx16"L/16"Wx16"L</t>
  </si>
  <si>
    <t>Pink</t>
  </si>
  <si>
    <t>9404.40.9022</t>
  </si>
  <si>
    <t>King: 104"W x 92"L/20"W x 36"L(2)/12"W x 18"L/16"Wx16"L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</si>
</sst>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Alignment="1">
      <alignment horizontal="center" wrapText="1"/>
    </xf>
    <xf numFmtId="0" fontId="2" fillId="0" borderId="0" xfId="2" applyAlignment="1">
      <alignment wrapText="1"/>
    </xf>
    <xf numFmtId="164" fontId="2" fillId="0" borderId="0" xfId="2" applyNumberFormat="1" applyAlignment="1">
      <alignment wrapText="1"/>
    </xf>
    <xf numFmtId="2" fontId="2" fillId="0" borderId="0" xfId="2" applyNumberFormat="1" applyAlignment="1">
      <alignment wrapText="1"/>
    </xf>
    <xf numFmtId="165" fontId="2" fillId="0" borderId="0" xfId="2" applyNumberFormat="1" applyAlignment="1">
      <alignment wrapText="1"/>
    </xf>
    <xf numFmtId="1" fontId="2" fillId="0" borderId="0" xfId="2" applyNumberFormat="1" applyAlignment="1">
      <alignment wrapText="1"/>
    </xf>
    <xf numFmtId="10" fontId="2" fillId="0" borderId="0" xfId="2" applyNumberFormat="1" applyAlignment="1">
      <alignment wrapText="1"/>
    </xf>
    <xf numFmtId="0" fontId="3" fillId="0" borderId="1" xfId="2" applyFont="1" applyBorder="1" applyAlignment="1">
      <alignment horizontal="center" wrapText="1"/>
    </xf>
    <xf numFmtId="0" fontId="3" fillId="4" borderId="1" xfId="2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164" fontId="3" fillId="2" borderId="1" xfId="2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165" fontId="6" fillId="2" borderId="1" xfId="3" applyNumberFormat="1" applyFont="1" applyFill="1" applyBorder="1" applyAlignment="1">
      <alignment wrapText="1"/>
    </xf>
    <xf numFmtId="165" fontId="3" fillId="5" borderId="2" xfId="2" applyNumberFormat="1" applyFont="1" applyFill="1" applyBorder="1" applyAlignment="1">
      <alignment horizontal="center" wrapText="1"/>
    </xf>
    <xf numFmtId="165" fontId="3" fillId="2" borderId="1" xfId="2" applyNumberFormat="1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2" fontId="3" fillId="0" borderId="1" xfId="2" applyNumberFormat="1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65" fontId="6" fillId="0" borderId="1" xfId="3" applyNumberFormat="1" applyFont="1" applyBorder="1" applyAlignment="1">
      <alignment wrapText="1"/>
    </xf>
    <xf numFmtId="10" fontId="3" fillId="0" borderId="1" xfId="2" applyNumberFormat="1" applyFont="1" applyBorder="1" applyAlignment="1">
      <alignment horizontal="center" wrapText="1"/>
    </xf>
    <xf numFmtId="165" fontId="6" fillId="3" borderId="1" xfId="3" applyNumberFormat="1" applyFont="1" applyFill="1" applyBorder="1" applyAlignment="1">
      <alignment wrapText="1"/>
    </xf>
    <xf numFmtId="10" fontId="6" fillId="3" borderId="1" xfId="3" applyNumberFormat="1" applyFont="1" applyFill="1" applyBorder="1" applyAlignment="1">
      <alignment wrapText="1"/>
    </xf>
    <xf numFmtId="165" fontId="3" fillId="3" borderId="1" xfId="2" applyNumberFormat="1" applyFont="1" applyFill="1" applyBorder="1" applyAlignment="1">
      <alignment horizontal="center" wrapText="1"/>
    </xf>
    <xf numFmtId="10" fontId="3" fillId="3" borderId="1" xfId="2" applyNumberFormat="1" applyFont="1" applyFill="1" applyBorder="1" applyAlignment="1">
      <alignment horizontal="center" wrapText="1"/>
    </xf>
    <xf numFmtId="0" fontId="2" fillId="0" borderId="1" xfId="2" applyBorder="1" applyAlignment="1">
      <alignment horizontal="center" wrapText="1"/>
    </xf>
    <xf numFmtId="0" fontId="2" fillId="0" borderId="1" xfId="2" applyBorder="1" applyAlignment="1">
      <alignment wrapText="1"/>
    </xf>
    <xf numFmtId="164" fontId="2" fillId="0" borderId="1" xfId="2" applyNumberFormat="1" applyBorder="1" applyAlignment="1">
      <alignment wrapText="1"/>
    </xf>
    <xf numFmtId="2" fontId="2" fillId="0" borderId="1" xfId="2" applyNumberFormat="1" applyBorder="1" applyAlignment="1">
      <alignment wrapText="1"/>
    </xf>
    <xf numFmtId="165" fontId="0" fillId="6" borderId="1" xfId="4" applyNumberFormat="1" applyFont="1" applyFill="1" applyBorder="1" applyAlignment="1">
      <alignment wrapText="1"/>
    </xf>
    <xf numFmtId="165" fontId="2" fillId="0" borderId="2" xfId="2" applyNumberFormat="1" applyBorder="1" applyAlignment="1">
      <alignment wrapText="1"/>
    </xf>
    <xf numFmtId="165" fontId="2" fillId="0" borderId="1" xfId="2" applyNumberFormat="1" applyBorder="1" applyAlignment="1">
      <alignment wrapText="1"/>
    </xf>
    <xf numFmtId="1" fontId="2" fillId="0" borderId="1" xfId="2" applyNumberFormat="1" applyBorder="1" applyAlignment="1">
      <alignment wrapText="1"/>
    </xf>
    <xf numFmtId="2" fontId="2" fillId="6" borderId="1" xfId="2" applyNumberFormat="1" applyFill="1" applyBorder="1" applyAlignment="1">
      <alignment wrapText="1"/>
    </xf>
    <xf numFmtId="1" fontId="2" fillId="6" borderId="1" xfId="2" applyNumberFormat="1" applyFill="1" applyBorder="1" applyAlignment="1">
      <alignment wrapText="1"/>
    </xf>
    <xf numFmtId="165" fontId="2" fillId="6" borderId="1" xfId="2" applyNumberFormat="1" applyFill="1" applyBorder="1" applyAlignment="1">
      <alignment wrapText="1"/>
    </xf>
    <xf numFmtId="10" fontId="2" fillId="0" borderId="1" xfId="2" applyNumberFormat="1" applyBorder="1" applyAlignment="1">
      <alignment wrapText="1"/>
    </xf>
    <xf numFmtId="10" fontId="0" fillId="6" borderId="1" xfId="5" applyNumberFormat="1" applyFont="1" applyFill="1" applyBorder="1" applyAlignment="1">
      <alignment wrapText="1"/>
    </xf>
    <xf numFmtId="2" fontId="2" fillId="0" borderId="0" xfId="1" applyNumberFormat="1" applyFont="1" applyFill="1" applyBorder="1" applyAlignment="1" applyProtection="1">
      <alignment wrapText="1"/>
    </xf>
  </cellXfs>
  <cellStyles count="6">
    <cellStyle name="Currency 2" xfId="4" xr:uid="{AF26E5A8-A6B3-4FD9-9393-B07E99BAFACD}"/>
    <cellStyle name="Normal" xfId="0" builtinId="0"/>
    <cellStyle name="Normal 2" xfId="2" xr:uid="{DB1FC204-85F8-4636-B08C-D2F40675B8F0}"/>
    <cellStyle name="Normal 2 18 2" xfId="3" xr:uid="{9E419065-1F52-40C9-8825-0349809A6173}"/>
    <cellStyle name="Percent" xfId="1" builtinId="5"/>
    <cellStyle name="Percent 2" xfId="5" xr:uid="{A543324E-B0BE-4EAC-87F0-A55F9215ED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2025%20Fashion%20JLA%20Ecomm-MP%20Mona.xlsx" TargetMode="External"/><Relationship Id="rId1" Type="http://schemas.openxmlformats.org/officeDocument/2006/relationships/externalLinkPath" Target="/Users/heather.zhu/AppData/Local/Microsoft/Windows/INetCache/Content.Outlook/5L2W049N/2025%20Fashion%20JLA%20Ecomm-MP%20Mon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ACE7EE\Temporary%20Inter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Market/2025%20March%20Market/ECOM%20NEW/&#20851;&#31246;/Ecom%20MP%20quote%20sheet%20-%20adding%20extra%2034%25%20duty%20-%202025.4.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Mona Price"/>
    </sheetNames>
    <sheetDataSet>
      <sheetData sheetId="0"/>
      <sheetData sheetId="1"/>
      <sheetData sheetId="2"/>
      <sheetData sheetId="3"/>
      <sheetData sheetId="4">
        <row r="6">
          <cell r="F6">
            <v>16.78</v>
          </cell>
        </row>
        <row r="7">
          <cell r="F7">
            <v>18.82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Alto-BW"/>
      <sheetName val="MP Linwood"/>
      <sheetName val="MP Lennox"/>
      <sheetName val="Mona Price"/>
      <sheetName val="PAK Heather"/>
      <sheetName val="Heather BIAB"/>
      <sheetName val="Linwood-PAK"/>
      <sheetName val="Elieen -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4545-675A-41E2-9379-10F95D5595B2}">
  <dimension ref="A1:AX51"/>
  <sheetViews>
    <sheetView tabSelected="1" workbookViewId="0">
      <pane xSplit="10" ySplit="1" topLeftCell="AV2" activePane="bottomRight" state="frozen"/>
      <selection pane="topRight"/>
      <selection pane="bottomLeft"/>
      <selection pane="bottomRight" activeCell="G2" sqref="G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10.1796875" style="2" customWidth="1"/>
    <col min="5" max="5" width="11.26953125" style="2" customWidth="1"/>
    <col min="6" max="6" width="9.1796875" style="2" customWidth="1"/>
    <col min="7" max="7" width="16.26953125" style="2" customWidth="1"/>
    <col min="8" max="8" width="33.1796875" style="2" customWidth="1"/>
    <col min="9" max="9" width="16.90625" style="2" customWidth="1"/>
    <col min="10" max="10" width="6.1796875" style="2" customWidth="1"/>
    <col min="11" max="11" width="6.81640625" style="2" customWidth="1"/>
    <col min="12" max="12" width="8.81640625" style="2" customWidth="1"/>
    <col min="13" max="13" width="11.08984375" style="3" customWidth="1"/>
    <col min="14" max="14" width="9.90625" style="4" customWidth="1"/>
    <col min="15" max="15" width="12" style="5" customWidth="1"/>
    <col min="16" max="16" width="11.1796875" style="5" customWidth="1"/>
    <col min="17" max="17" width="8.08984375" style="5" customWidth="1"/>
    <col min="18" max="18" width="9.36328125" style="2" customWidth="1"/>
    <col min="19" max="19" width="11" style="4" customWidth="1"/>
    <col min="20" max="20" width="13.08984375" style="4" customWidth="1"/>
    <col min="21" max="21" width="11.1796875" style="4" customWidth="1"/>
    <col min="22" max="22" width="12.81640625" style="4" customWidth="1"/>
    <col min="23" max="23" width="9.36328125" style="6" customWidth="1"/>
    <col min="24" max="24" width="13" style="4" customWidth="1"/>
    <col min="25" max="25" width="14.08984375" style="6" customWidth="1"/>
    <col min="26" max="26" width="13.90625" style="2" customWidth="1"/>
    <col min="27" max="27" width="13.81640625" style="5" customWidth="1"/>
    <col min="28" max="28" width="7.81640625" style="2" customWidth="1"/>
    <col min="29" max="29" width="8.453125" style="7" customWidth="1"/>
    <col min="30" max="30" width="12.453125" style="5" customWidth="1"/>
    <col min="31" max="31" width="8.90625" style="5" customWidth="1"/>
    <col min="32" max="32" width="7.90625" style="7" customWidth="1"/>
    <col min="33" max="33" width="5.90625" style="5" customWidth="1"/>
    <col min="34" max="34" width="12.6328125" style="7" customWidth="1"/>
    <col min="35" max="35" width="12" style="5" customWidth="1"/>
    <col min="36" max="36" width="11.6328125" style="7" customWidth="1"/>
    <col min="37" max="37" width="10.90625" style="5" customWidth="1"/>
    <col min="38" max="38" width="10.81640625" style="5" customWidth="1"/>
    <col min="39" max="39" width="9.6328125" style="2" customWidth="1"/>
    <col min="40" max="40" width="9.6328125" style="7" customWidth="1"/>
    <col min="41" max="41" width="10" style="5" customWidth="1"/>
    <col min="42" max="42" width="9.54296875" style="5" customWidth="1"/>
    <col min="43" max="43" width="11.81640625" style="5" customWidth="1"/>
    <col min="44" max="44" width="11.08984375" style="7" customWidth="1"/>
    <col min="45" max="45" width="11.36328125" style="5" customWidth="1"/>
    <col min="46" max="46" width="11.6328125" style="5" customWidth="1"/>
    <col min="47" max="47" width="12.81640625" style="5" customWidth="1"/>
    <col min="48" max="48" width="12.08984375" style="7" customWidth="1"/>
    <col min="49" max="49" width="12.1796875" style="6" customWidth="1"/>
    <col min="50" max="50" width="20" style="2" customWidth="1"/>
    <col min="51" max="51" width="9.1796875" style="2" customWidth="1"/>
    <col min="52" max="16384" width="9.1796875" style="2"/>
  </cols>
  <sheetData>
    <row r="1" spans="1:50" ht="63.5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1" t="s">
        <v>12</v>
      </c>
      <c r="N1" s="12" t="s">
        <v>13</v>
      </c>
      <c r="O1" s="13" t="s">
        <v>14</v>
      </c>
      <c r="P1" s="14" t="s">
        <v>15</v>
      </c>
      <c r="Q1" s="15" t="s">
        <v>16</v>
      </c>
      <c r="R1" s="16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8" t="s">
        <v>22</v>
      </c>
      <c r="X1" s="19" t="s">
        <v>23</v>
      </c>
      <c r="Y1" s="20" t="s">
        <v>24</v>
      </c>
      <c r="Z1" s="8" t="s">
        <v>25</v>
      </c>
      <c r="AA1" s="21" t="s">
        <v>26</v>
      </c>
      <c r="AB1" s="8" t="s">
        <v>27</v>
      </c>
      <c r="AC1" s="22" t="s">
        <v>28</v>
      </c>
      <c r="AD1" s="21" t="s">
        <v>29</v>
      </c>
      <c r="AE1" s="21" t="s">
        <v>30</v>
      </c>
      <c r="AF1" s="22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1" t="s">
        <v>37</v>
      </c>
      <c r="AM1" s="16" t="s">
        <v>38</v>
      </c>
      <c r="AN1" s="22" t="s">
        <v>39</v>
      </c>
      <c r="AO1" s="21" t="s">
        <v>40</v>
      </c>
      <c r="AP1" s="21" t="s">
        <v>41</v>
      </c>
      <c r="AQ1" s="23" t="s">
        <v>42</v>
      </c>
      <c r="AR1" s="24" t="s">
        <v>43</v>
      </c>
      <c r="AS1" s="23" t="s">
        <v>44</v>
      </c>
      <c r="AT1" s="23" t="s">
        <v>45</v>
      </c>
      <c r="AU1" s="25" t="s">
        <v>46</v>
      </c>
      <c r="AV1" s="26" t="s">
        <v>47</v>
      </c>
      <c r="AW1" s="18" t="s">
        <v>48</v>
      </c>
    </row>
    <row r="2" spans="1:50" ht="79" customHeight="1" x14ac:dyDescent="0.35">
      <c r="A2" s="27">
        <v>1</v>
      </c>
      <c r="B2" s="28"/>
      <c r="C2" s="28"/>
      <c r="D2" s="28" t="s">
        <v>49</v>
      </c>
      <c r="E2" s="28" t="s">
        <v>50</v>
      </c>
      <c r="F2" s="28" t="s">
        <v>51</v>
      </c>
      <c r="G2" s="28" t="s">
        <v>52</v>
      </c>
      <c r="H2" s="28" t="s">
        <v>53</v>
      </c>
      <c r="I2" s="28" t="s">
        <v>54</v>
      </c>
      <c r="J2" s="28" t="s">
        <v>55</v>
      </c>
      <c r="K2" s="28"/>
      <c r="L2" s="28"/>
      <c r="M2" s="29"/>
      <c r="N2" s="30"/>
      <c r="O2" s="31"/>
      <c r="P2" s="32">
        <f>'[1]Mona Price'!F6</f>
        <v>16.78</v>
      </c>
      <c r="Q2" s="33"/>
      <c r="R2" s="28"/>
      <c r="S2" s="30">
        <v>43</v>
      </c>
      <c r="T2" s="30">
        <v>33</v>
      </c>
      <c r="U2" s="30">
        <v>21</v>
      </c>
      <c r="V2" s="30"/>
      <c r="W2" s="34">
        <v>1</v>
      </c>
      <c r="X2" s="35">
        <f>IF(S2="","",S2*T2*U2/1000000)</f>
        <v>2.9798999999999999E-2</v>
      </c>
      <c r="Y2" s="36">
        <f>IF(W2="","",65/X2*W2)</f>
        <v>2181.2812510486929</v>
      </c>
      <c r="Z2" s="28">
        <v>3200</v>
      </c>
      <c r="AA2" s="37">
        <f>IF(ISERROR(Z2/Y2),"",Z2/Y2)</f>
        <v>1.4670276923076924</v>
      </c>
      <c r="AB2" s="28" t="s">
        <v>56</v>
      </c>
      <c r="AC2" s="38">
        <f>12.8%+10%</f>
        <v>0.22800000000000001</v>
      </c>
      <c r="AD2" s="37">
        <f>IF(ISERROR(P2*AC2),"",P2*AC2)</f>
        <v>3.8258400000000004</v>
      </c>
      <c r="AE2" s="37">
        <f>IF(ISERROR(P2+AA2+AD2),"",P2+AA2+AD2)</f>
        <v>22.072867692307693</v>
      </c>
      <c r="AF2" s="38">
        <v>0.06</v>
      </c>
      <c r="AG2" s="37">
        <f>IF(ISERROR(AS2*AF2),"",AS2*AF2)</f>
        <v>2.5711428571428567</v>
      </c>
      <c r="AH2" s="38">
        <v>0.1</v>
      </c>
      <c r="AI2" s="37">
        <f>IF(ISERROR(AS2*AH2),"",AS2*AH2)</f>
        <v>4.2852380952380953</v>
      </c>
      <c r="AJ2" s="38">
        <v>0.1</v>
      </c>
      <c r="AK2" s="37">
        <f>IF(ISERROR(AS2*AJ2),"",AS2*AJ2)</f>
        <v>4.2852380952380953</v>
      </c>
      <c r="AL2" s="37">
        <f>IF((AT2-AS2)&lt;2.5,2.5-(AT2-AS2),0)</f>
        <v>0.35738095238095013</v>
      </c>
      <c r="AM2" s="28"/>
      <c r="AN2" s="38"/>
      <c r="AO2" s="37">
        <f>IF(ISERROR(AS2*AN2),"",AS2*AN2)</f>
        <v>0</v>
      </c>
      <c r="AP2" s="37">
        <f>IF(ISERROR(AG2+AI2+AK2+AL2+AO2),"",AG2+AI2+AK2+AL2+AO2)</f>
        <v>11.498999999999999</v>
      </c>
      <c r="AQ2" s="37">
        <f>IF(ISERROR(AE2+AP2),"",AE2+AP2)</f>
        <v>33.571867692307691</v>
      </c>
      <c r="AR2" s="39">
        <f>IF(ISERROR((AS2-AQ2)/AS2),"",(AS2-AQ2)/AS2)</f>
        <v>0.21656937266533882</v>
      </c>
      <c r="AS2" s="37">
        <f>IF(AT2="","",AT2/1.05)</f>
        <v>42.852380952380948</v>
      </c>
      <c r="AT2" s="37">
        <f>IF(ISERROR(AU2*(1-AV2)),"",AU2*(1-AV2))</f>
        <v>44.994999999999997</v>
      </c>
      <c r="AU2" s="33">
        <v>89.99</v>
      </c>
      <c r="AV2" s="38">
        <v>0.5</v>
      </c>
      <c r="AW2" s="34">
        <v>600</v>
      </c>
      <c r="AX2" s="40"/>
    </row>
    <row r="3" spans="1:50" ht="58" x14ac:dyDescent="0.35">
      <c r="A3" s="27">
        <v>2</v>
      </c>
      <c r="B3" s="28"/>
      <c r="C3" s="28"/>
      <c r="D3" s="28" t="s">
        <v>49</v>
      </c>
      <c r="E3" s="28" t="s">
        <v>50</v>
      </c>
      <c r="F3" s="28" t="s">
        <v>51</v>
      </c>
      <c r="G3" s="28" t="s">
        <v>52</v>
      </c>
      <c r="H3" s="28" t="s">
        <v>53</v>
      </c>
      <c r="I3" s="28" t="s">
        <v>57</v>
      </c>
      <c r="J3" s="28" t="s">
        <v>55</v>
      </c>
      <c r="K3" s="28"/>
      <c r="L3" s="28"/>
      <c r="M3" s="29"/>
      <c r="N3" s="30"/>
      <c r="O3" s="31" t="str">
        <f t="shared" ref="O3:O51" si="0">IF(ISERROR(M3/N3),"",M3/N3)</f>
        <v/>
      </c>
      <c r="P3" s="32">
        <f>'[1]Mona Price'!F7</f>
        <v>18.82</v>
      </c>
      <c r="Q3" s="33"/>
      <c r="R3" s="28"/>
      <c r="S3" s="30">
        <v>43</v>
      </c>
      <c r="T3" s="30">
        <v>33</v>
      </c>
      <c r="U3" s="30">
        <v>22</v>
      </c>
      <c r="V3" s="30"/>
      <c r="W3" s="34">
        <v>1</v>
      </c>
      <c r="X3" s="35">
        <f t="shared" ref="X3:X51" si="1">IF(S3="","",S3*T3*U3/1000000)</f>
        <v>3.1217999999999999E-2</v>
      </c>
      <c r="Y3" s="36">
        <f t="shared" ref="Y3:Y51" si="2">IF(W3="","",65/X3*W3)</f>
        <v>2082.1321032737524</v>
      </c>
      <c r="Z3" s="28">
        <v>3200</v>
      </c>
      <c r="AA3" s="37">
        <f t="shared" ref="AA3:AA51" si="3">IF(ISERROR(Z3/Y3),"",Z3/Y3)</f>
        <v>1.5368861538461538</v>
      </c>
      <c r="AB3" s="28" t="s">
        <v>56</v>
      </c>
      <c r="AC3" s="38">
        <f>12.8%+10%</f>
        <v>0.22800000000000001</v>
      </c>
      <c r="AD3" s="37">
        <f t="shared" ref="AD3:AD51" si="4">IF(ISERROR(P3*AC3),"",P3*AC3)</f>
        <v>4.2909600000000001</v>
      </c>
      <c r="AE3" s="37">
        <f t="shared" ref="AE3:AE51" si="5">IF(ISERROR(P3+AA3+AD3),"",P3+AA3+AD3)</f>
        <v>24.647846153846153</v>
      </c>
      <c r="AF3" s="38">
        <v>0.06</v>
      </c>
      <c r="AG3" s="37">
        <f>IF(ISERROR(AS3*AF3),"",AS3*AF3)</f>
        <v>2.8568571428571423</v>
      </c>
      <c r="AH3" s="38">
        <v>0.1</v>
      </c>
      <c r="AI3" s="37">
        <f t="shared" ref="AI3:AI51" si="6">IF(ISERROR(AS3*AH3),"",AS3*AH3)</f>
        <v>4.7614285714285707</v>
      </c>
      <c r="AJ3" s="38">
        <v>0.1</v>
      </c>
      <c r="AK3" s="37">
        <f t="shared" ref="AK3:AK51" si="7">IF(ISERROR(AS3*AJ3),"",AS3*AJ3)</f>
        <v>4.7614285714285707</v>
      </c>
      <c r="AL3" s="37">
        <f t="shared" ref="AL3:AL51" si="8">IF((AT3-AS3)&lt;2.5,2.5-(AT3-AS3),0)</f>
        <v>0.11928571428570933</v>
      </c>
      <c r="AM3" s="28"/>
      <c r="AN3" s="38"/>
      <c r="AO3" s="37">
        <f t="shared" ref="AO3:AO51" si="9">IF(ISERROR(AS3*AN3),"",AS3*AN3)</f>
        <v>0</v>
      </c>
      <c r="AP3" s="37">
        <f t="shared" ref="AP3:AP51" si="10">IF(ISERROR(AG3+AI3+AK3+AL3+AO3),"",AG3+AI3+AK3+AL3+AO3)</f>
        <v>12.498999999999993</v>
      </c>
      <c r="AQ3" s="37">
        <f t="shared" ref="AQ3:AQ51" si="11">IF(ISERROR(AE3+AP3),"",AE3+AP3)</f>
        <v>37.146846153846148</v>
      </c>
      <c r="AR3" s="39">
        <f t="shared" ref="AR3:AR51" si="12">IF(ISERROR((AS3-AQ3)/AS3),"",(AS3-AQ3)/AS3)</f>
        <v>0.21983821459068983</v>
      </c>
      <c r="AS3" s="37">
        <f t="shared" ref="AS3:AS51" si="13">IF(AT3="","",AT3/1.05)</f>
        <v>47.614285714285707</v>
      </c>
      <c r="AT3" s="37">
        <f t="shared" ref="AT3:AT51" si="14">IF(ISERROR(AU3*(1-AV3)),"",AU3*(1-AV3))</f>
        <v>49.994999999999997</v>
      </c>
      <c r="AU3" s="33">
        <v>99.99</v>
      </c>
      <c r="AV3" s="38">
        <v>0.5</v>
      </c>
      <c r="AW3" s="34">
        <v>400</v>
      </c>
      <c r="AX3" s="40"/>
    </row>
    <row r="4" spans="1:50" x14ac:dyDescent="0.35">
      <c r="A4" s="27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30"/>
      <c r="O4" s="31" t="str">
        <f t="shared" si="0"/>
        <v/>
      </c>
      <c r="P4" s="32"/>
      <c r="Q4" s="33"/>
      <c r="R4" s="28"/>
      <c r="S4" s="30"/>
      <c r="T4" s="30"/>
      <c r="U4" s="30"/>
      <c r="V4" s="30"/>
      <c r="W4" s="34"/>
      <c r="X4" s="35" t="str">
        <f t="shared" si="1"/>
        <v/>
      </c>
      <c r="Y4" s="36" t="str">
        <f t="shared" si="2"/>
        <v/>
      </c>
      <c r="Z4" s="28"/>
      <c r="AA4" s="37" t="str">
        <f t="shared" si="3"/>
        <v/>
      </c>
      <c r="AB4" s="28"/>
      <c r="AC4" s="38"/>
      <c r="AD4" s="37">
        <f t="shared" si="4"/>
        <v>0</v>
      </c>
      <c r="AE4" s="37" t="str">
        <f t="shared" si="5"/>
        <v/>
      </c>
      <c r="AF4" s="38"/>
      <c r="AG4" s="37">
        <f t="shared" ref="AG4:AG51" si="15">IF(ISERROR(AS4*AF4),"",AS4*AF4)</f>
        <v>0</v>
      </c>
      <c r="AH4" s="38"/>
      <c r="AI4" s="37">
        <f t="shared" si="6"/>
        <v>0</v>
      </c>
      <c r="AJ4" s="38"/>
      <c r="AK4" s="37">
        <f t="shared" si="7"/>
        <v>0</v>
      </c>
      <c r="AL4" s="37">
        <f t="shared" si="8"/>
        <v>2.5</v>
      </c>
      <c r="AM4" s="28"/>
      <c r="AN4" s="38"/>
      <c r="AO4" s="37">
        <f t="shared" si="9"/>
        <v>0</v>
      </c>
      <c r="AP4" s="37">
        <f t="shared" si="10"/>
        <v>2.5</v>
      </c>
      <c r="AQ4" s="37" t="str">
        <f t="shared" si="11"/>
        <v/>
      </c>
      <c r="AR4" s="39" t="str">
        <f t="shared" si="12"/>
        <v/>
      </c>
      <c r="AS4" s="37">
        <f t="shared" si="13"/>
        <v>0</v>
      </c>
      <c r="AT4" s="37">
        <f t="shared" si="14"/>
        <v>0</v>
      </c>
      <c r="AU4" s="33"/>
      <c r="AV4" s="38"/>
      <c r="AW4" s="34"/>
    </row>
    <row r="5" spans="1:50" x14ac:dyDescent="0.35">
      <c r="A5" s="27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30"/>
      <c r="O5" s="31" t="str">
        <f t="shared" si="0"/>
        <v/>
      </c>
      <c r="P5" s="32"/>
      <c r="Q5" s="33"/>
      <c r="R5" s="28"/>
      <c r="S5" s="30"/>
      <c r="T5" s="30"/>
      <c r="U5" s="30"/>
      <c r="V5" s="30"/>
      <c r="W5" s="34"/>
      <c r="X5" s="35" t="str">
        <f t="shared" si="1"/>
        <v/>
      </c>
      <c r="Y5" s="36" t="str">
        <f t="shared" si="2"/>
        <v/>
      </c>
      <c r="Z5" s="28"/>
      <c r="AA5" s="37" t="str">
        <f t="shared" si="3"/>
        <v/>
      </c>
      <c r="AB5" s="28"/>
      <c r="AC5" s="38"/>
      <c r="AD5" s="37">
        <f t="shared" si="4"/>
        <v>0</v>
      </c>
      <c r="AE5" s="37" t="str">
        <f t="shared" si="5"/>
        <v/>
      </c>
      <c r="AF5" s="38"/>
      <c r="AG5" s="37">
        <f t="shared" si="15"/>
        <v>0</v>
      </c>
      <c r="AH5" s="38"/>
      <c r="AI5" s="37">
        <f t="shared" si="6"/>
        <v>0</v>
      </c>
      <c r="AJ5" s="38"/>
      <c r="AK5" s="37">
        <f t="shared" si="7"/>
        <v>0</v>
      </c>
      <c r="AL5" s="37">
        <f t="shared" si="8"/>
        <v>2.5</v>
      </c>
      <c r="AM5" s="28"/>
      <c r="AN5" s="38"/>
      <c r="AO5" s="37">
        <f t="shared" si="9"/>
        <v>0</v>
      </c>
      <c r="AP5" s="37">
        <f t="shared" si="10"/>
        <v>2.5</v>
      </c>
      <c r="AQ5" s="37" t="str">
        <f t="shared" si="11"/>
        <v/>
      </c>
      <c r="AR5" s="39" t="str">
        <f t="shared" si="12"/>
        <v/>
      </c>
      <c r="AS5" s="37">
        <f t="shared" si="13"/>
        <v>0</v>
      </c>
      <c r="AT5" s="37">
        <f t="shared" si="14"/>
        <v>0</v>
      </c>
      <c r="AU5" s="33"/>
      <c r="AV5" s="38"/>
      <c r="AW5" s="34"/>
    </row>
    <row r="6" spans="1:50" x14ac:dyDescent="0.35">
      <c r="A6" s="27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30"/>
      <c r="O6" s="31" t="str">
        <f t="shared" si="0"/>
        <v/>
      </c>
      <c r="P6" s="32"/>
      <c r="Q6" s="33"/>
      <c r="R6" s="28"/>
      <c r="S6" s="30"/>
      <c r="T6" s="30"/>
      <c r="U6" s="30"/>
      <c r="V6" s="30"/>
      <c r="W6" s="34"/>
      <c r="X6" s="35" t="str">
        <f t="shared" si="1"/>
        <v/>
      </c>
      <c r="Y6" s="36" t="str">
        <f t="shared" si="2"/>
        <v/>
      </c>
      <c r="Z6" s="28"/>
      <c r="AA6" s="37" t="str">
        <f t="shared" si="3"/>
        <v/>
      </c>
      <c r="AB6" s="28"/>
      <c r="AC6" s="38"/>
      <c r="AD6" s="37">
        <f t="shared" si="4"/>
        <v>0</v>
      </c>
      <c r="AE6" s="37" t="str">
        <f t="shared" si="5"/>
        <v/>
      </c>
      <c r="AF6" s="38"/>
      <c r="AG6" s="37">
        <f t="shared" si="15"/>
        <v>0</v>
      </c>
      <c r="AH6" s="38"/>
      <c r="AI6" s="37">
        <f t="shared" si="6"/>
        <v>0</v>
      </c>
      <c r="AJ6" s="38"/>
      <c r="AK6" s="37">
        <f t="shared" si="7"/>
        <v>0</v>
      </c>
      <c r="AL6" s="37">
        <f t="shared" si="8"/>
        <v>2.5</v>
      </c>
      <c r="AM6" s="28"/>
      <c r="AN6" s="38"/>
      <c r="AO6" s="37">
        <f t="shared" si="9"/>
        <v>0</v>
      </c>
      <c r="AP6" s="37">
        <f t="shared" si="10"/>
        <v>2.5</v>
      </c>
      <c r="AQ6" s="37" t="str">
        <f t="shared" si="11"/>
        <v/>
      </c>
      <c r="AR6" s="39" t="str">
        <f t="shared" si="12"/>
        <v/>
      </c>
      <c r="AS6" s="37">
        <f t="shared" si="13"/>
        <v>0</v>
      </c>
      <c r="AT6" s="37">
        <f t="shared" si="14"/>
        <v>0</v>
      </c>
      <c r="AU6" s="33"/>
      <c r="AV6" s="38"/>
      <c r="AW6" s="34"/>
    </row>
    <row r="7" spans="1:50" x14ac:dyDescent="0.35">
      <c r="A7" s="27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30"/>
      <c r="O7" s="31" t="str">
        <f t="shared" si="0"/>
        <v/>
      </c>
      <c r="P7" s="32"/>
      <c r="Q7" s="33"/>
      <c r="R7" s="28"/>
      <c r="S7" s="30"/>
      <c r="T7" s="30"/>
      <c r="U7" s="30"/>
      <c r="V7" s="30"/>
      <c r="W7" s="34"/>
      <c r="X7" s="35" t="str">
        <f t="shared" si="1"/>
        <v/>
      </c>
      <c r="Y7" s="36" t="str">
        <f t="shared" si="2"/>
        <v/>
      </c>
      <c r="Z7" s="28"/>
      <c r="AA7" s="37" t="str">
        <f t="shared" si="3"/>
        <v/>
      </c>
      <c r="AB7" s="28"/>
      <c r="AC7" s="38"/>
      <c r="AD7" s="37">
        <f t="shared" si="4"/>
        <v>0</v>
      </c>
      <c r="AE7" s="37" t="str">
        <f t="shared" si="5"/>
        <v/>
      </c>
      <c r="AF7" s="38"/>
      <c r="AG7" s="37">
        <f t="shared" si="15"/>
        <v>0</v>
      </c>
      <c r="AH7" s="38"/>
      <c r="AI7" s="37">
        <f t="shared" si="6"/>
        <v>0</v>
      </c>
      <c r="AJ7" s="38"/>
      <c r="AK7" s="37">
        <f t="shared" si="7"/>
        <v>0</v>
      </c>
      <c r="AL7" s="37">
        <f t="shared" si="8"/>
        <v>2.5</v>
      </c>
      <c r="AM7" s="28"/>
      <c r="AN7" s="38"/>
      <c r="AO7" s="37">
        <f t="shared" si="9"/>
        <v>0</v>
      </c>
      <c r="AP7" s="37">
        <f t="shared" si="10"/>
        <v>2.5</v>
      </c>
      <c r="AQ7" s="37" t="str">
        <f t="shared" si="11"/>
        <v/>
      </c>
      <c r="AR7" s="39" t="str">
        <f t="shared" si="12"/>
        <v/>
      </c>
      <c r="AS7" s="37">
        <f t="shared" si="13"/>
        <v>0</v>
      </c>
      <c r="AT7" s="37">
        <f t="shared" si="14"/>
        <v>0</v>
      </c>
      <c r="AU7" s="33"/>
      <c r="AV7" s="38"/>
      <c r="AW7" s="34"/>
    </row>
    <row r="8" spans="1:50" x14ac:dyDescent="0.35">
      <c r="A8" s="27">
        <v>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30"/>
      <c r="O8" s="31" t="str">
        <f t="shared" si="0"/>
        <v/>
      </c>
      <c r="P8" s="32"/>
      <c r="Q8" s="33"/>
      <c r="R8" s="28"/>
      <c r="S8" s="30"/>
      <c r="T8" s="30"/>
      <c r="U8" s="30"/>
      <c r="V8" s="30"/>
      <c r="W8" s="34"/>
      <c r="X8" s="35" t="str">
        <f t="shared" si="1"/>
        <v/>
      </c>
      <c r="Y8" s="36" t="str">
        <f t="shared" si="2"/>
        <v/>
      </c>
      <c r="Z8" s="28"/>
      <c r="AA8" s="37" t="str">
        <f t="shared" si="3"/>
        <v/>
      </c>
      <c r="AB8" s="28"/>
      <c r="AC8" s="38"/>
      <c r="AD8" s="37">
        <f t="shared" si="4"/>
        <v>0</v>
      </c>
      <c r="AE8" s="37" t="str">
        <f t="shared" si="5"/>
        <v/>
      </c>
      <c r="AF8" s="38"/>
      <c r="AG8" s="37">
        <f t="shared" si="15"/>
        <v>0</v>
      </c>
      <c r="AH8" s="38"/>
      <c r="AI8" s="37">
        <f t="shared" si="6"/>
        <v>0</v>
      </c>
      <c r="AJ8" s="38"/>
      <c r="AK8" s="37">
        <f t="shared" si="7"/>
        <v>0</v>
      </c>
      <c r="AL8" s="37">
        <f t="shared" si="8"/>
        <v>2.5</v>
      </c>
      <c r="AM8" s="28"/>
      <c r="AN8" s="38"/>
      <c r="AO8" s="37">
        <f t="shared" si="9"/>
        <v>0</v>
      </c>
      <c r="AP8" s="37">
        <f t="shared" si="10"/>
        <v>2.5</v>
      </c>
      <c r="AQ8" s="37" t="str">
        <f t="shared" si="11"/>
        <v/>
      </c>
      <c r="AR8" s="39" t="str">
        <f t="shared" si="12"/>
        <v/>
      </c>
      <c r="AS8" s="37">
        <f t="shared" si="13"/>
        <v>0</v>
      </c>
      <c r="AT8" s="37">
        <f t="shared" si="14"/>
        <v>0</v>
      </c>
      <c r="AU8" s="33"/>
      <c r="AV8" s="38"/>
      <c r="AW8" s="34"/>
    </row>
    <row r="9" spans="1:50" x14ac:dyDescent="0.35">
      <c r="A9" s="27">
        <v>8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30"/>
      <c r="O9" s="31" t="str">
        <f t="shared" si="0"/>
        <v/>
      </c>
      <c r="P9" s="32"/>
      <c r="Q9" s="33"/>
      <c r="R9" s="28"/>
      <c r="S9" s="30"/>
      <c r="T9" s="30"/>
      <c r="U9" s="30"/>
      <c r="V9" s="30"/>
      <c r="W9" s="34"/>
      <c r="X9" s="35" t="str">
        <f t="shared" si="1"/>
        <v/>
      </c>
      <c r="Y9" s="36" t="str">
        <f t="shared" si="2"/>
        <v/>
      </c>
      <c r="Z9" s="28"/>
      <c r="AA9" s="37" t="str">
        <f t="shared" si="3"/>
        <v/>
      </c>
      <c r="AB9" s="28"/>
      <c r="AC9" s="38"/>
      <c r="AD9" s="37">
        <f t="shared" si="4"/>
        <v>0</v>
      </c>
      <c r="AE9" s="37" t="str">
        <f t="shared" si="5"/>
        <v/>
      </c>
      <c r="AF9" s="38"/>
      <c r="AG9" s="37">
        <f t="shared" si="15"/>
        <v>0</v>
      </c>
      <c r="AH9" s="38"/>
      <c r="AI9" s="37">
        <f t="shared" si="6"/>
        <v>0</v>
      </c>
      <c r="AJ9" s="38"/>
      <c r="AK9" s="37">
        <f t="shared" si="7"/>
        <v>0</v>
      </c>
      <c r="AL9" s="37">
        <f t="shared" si="8"/>
        <v>2.5</v>
      </c>
      <c r="AM9" s="28"/>
      <c r="AN9" s="38"/>
      <c r="AO9" s="37">
        <f t="shared" si="9"/>
        <v>0</v>
      </c>
      <c r="AP9" s="37">
        <f t="shared" si="10"/>
        <v>2.5</v>
      </c>
      <c r="AQ9" s="37" t="str">
        <f t="shared" si="11"/>
        <v/>
      </c>
      <c r="AR9" s="39" t="str">
        <f t="shared" si="12"/>
        <v/>
      </c>
      <c r="AS9" s="37">
        <f t="shared" si="13"/>
        <v>0</v>
      </c>
      <c r="AT9" s="37">
        <f t="shared" si="14"/>
        <v>0</v>
      </c>
      <c r="AU9" s="33"/>
      <c r="AV9" s="38"/>
      <c r="AW9" s="34"/>
    </row>
    <row r="10" spans="1:50" x14ac:dyDescent="0.35">
      <c r="A10" s="27">
        <v>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30"/>
      <c r="O10" s="31" t="str">
        <f t="shared" si="0"/>
        <v/>
      </c>
      <c r="P10" s="32"/>
      <c r="Q10" s="33"/>
      <c r="R10" s="28"/>
      <c r="S10" s="30"/>
      <c r="T10" s="30"/>
      <c r="U10" s="30"/>
      <c r="V10" s="30"/>
      <c r="W10" s="34"/>
      <c r="X10" s="35" t="str">
        <f t="shared" si="1"/>
        <v/>
      </c>
      <c r="Y10" s="36" t="str">
        <f t="shared" si="2"/>
        <v/>
      </c>
      <c r="Z10" s="28"/>
      <c r="AA10" s="37" t="str">
        <f t="shared" si="3"/>
        <v/>
      </c>
      <c r="AB10" s="28"/>
      <c r="AC10" s="38"/>
      <c r="AD10" s="37">
        <f t="shared" si="4"/>
        <v>0</v>
      </c>
      <c r="AE10" s="37" t="str">
        <f t="shared" si="5"/>
        <v/>
      </c>
      <c r="AF10" s="38"/>
      <c r="AG10" s="37">
        <f t="shared" si="15"/>
        <v>0</v>
      </c>
      <c r="AH10" s="38"/>
      <c r="AI10" s="37">
        <f t="shared" si="6"/>
        <v>0</v>
      </c>
      <c r="AJ10" s="38"/>
      <c r="AK10" s="37">
        <f t="shared" si="7"/>
        <v>0</v>
      </c>
      <c r="AL10" s="37">
        <f t="shared" si="8"/>
        <v>2.5</v>
      </c>
      <c r="AM10" s="28"/>
      <c r="AN10" s="38"/>
      <c r="AO10" s="37">
        <f t="shared" si="9"/>
        <v>0</v>
      </c>
      <c r="AP10" s="37">
        <f t="shared" si="10"/>
        <v>2.5</v>
      </c>
      <c r="AQ10" s="37" t="str">
        <f t="shared" si="11"/>
        <v/>
      </c>
      <c r="AR10" s="39" t="str">
        <f t="shared" si="12"/>
        <v/>
      </c>
      <c r="AS10" s="37">
        <f t="shared" si="13"/>
        <v>0</v>
      </c>
      <c r="AT10" s="37">
        <f t="shared" si="14"/>
        <v>0</v>
      </c>
      <c r="AU10" s="33"/>
      <c r="AV10" s="38"/>
      <c r="AW10" s="34"/>
    </row>
    <row r="11" spans="1:50" x14ac:dyDescent="0.35">
      <c r="A11" s="27">
        <v>10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9"/>
      <c r="N11" s="30"/>
      <c r="O11" s="31" t="str">
        <f t="shared" si="0"/>
        <v/>
      </c>
      <c r="P11" s="32"/>
      <c r="Q11" s="33"/>
      <c r="R11" s="28"/>
      <c r="S11" s="30"/>
      <c r="T11" s="30"/>
      <c r="U11" s="30"/>
      <c r="V11" s="30"/>
      <c r="W11" s="34"/>
      <c r="X11" s="35" t="str">
        <f t="shared" si="1"/>
        <v/>
      </c>
      <c r="Y11" s="36" t="str">
        <f t="shared" si="2"/>
        <v/>
      </c>
      <c r="Z11" s="28"/>
      <c r="AA11" s="37" t="str">
        <f t="shared" si="3"/>
        <v/>
      </c>
      <c r="AB11" s="28"/>
      <c r="AC11" s="38"/>
      <c r="AD11" s="37">
        <f t="shared" si="4"/>
        <v>0</v>
      </c>
      <c r="AE11" s="37" t="str">
        <f t="shared" si="5"/>
        <v/>
      </c>
      <c r="AF11" s="38"/>
      <c r="AG11" s="37">
        <f t="shared" si="15"/>
        <v>0</v>
      </c>
      <c r="AH11" s="38"/>
      <c r="AI11" s="37">
        <f t="shared" si="6"/>
        <v>0</v>
      </c>
      <c r="AJ11" s="38"/>
      <c r="AK11" s="37">
        <f t="shared" si="7"/>
        <v>0</v>
      </c>
      <c r="AL11" s="37">
        <f t="shared" si="8"/>
        <v>2.5</v>
      </c>
      <c r="AM11" s="28"/>
      <c r="AN11" s="38"/>
      <c r="AO11" s="37">
        <f t="shared" si="9"/>
        <v>0</v>
      </c>
      <c r="AP11" s="37">
        <f t="shared" si="10"/>
        <v>2.5</v>
      </c>
      <c r="AQ11" s="37" t="str">
        <f t="shared" si="11"/>
        <v/>
      </c>
      <c r="AR11" s="39" t="str">
        <f t="shared" si="12"/>
        <v/>
      </c>
      <c r="AS11" s="37">
        <f t="shared" si="13"/>
        <v>0</v>
      </c>
      <c r="AT11" s="37">
        <f t="shared" si="14"/>
        <v>0</v>
      </c>
      <c r="AU11" s="33"/>
      <c r="AV11" s="38"/>
      <c r="AW11" s="34"/>
    </row>
    <row r="12" spans="1:50" x14ac:dyDescent="0.35">
      <c r="A12" s="27">
        <v>11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9"/>
      <c r="N12" s="30"/>
      <c r="O12" s="31" t="str">
        <f t="shared" si="0"/>
        <v/>
      </c>
      <c r="P12" s="32"/>
      <c r="Q12" s="33"/>
      <c r="R12" s="28"/>
      <c r="S12" s="30"/>
      <c r="T12" s="30"/>
      <c r="U12" s="30"/>
      <c r="V12" s="30"/>
      <c r="W12" s="34"/>
      <c r="X12" s="35" t="str">
        <f t="shared" si="1"/>
        <v/>
      </c>
      <c r="Y12" s="36" t="str">
        <f t="shared" si="2"/>
        <v/>
      </c>
      <c r="Z12" s="28"/>
      <c r="AA12" s="37" t="str">
        <f t="shared" si="3"/>
        <v/>
      </c>
      <c r="AB12" s="28"/>
      <c r="AC12" s="38"/>
      <c r="AD12" s="37">
        <f t="shared" si="4"/>
        <v>0</v>
      </c>
      <c r="AE12" s="37" t="str">
        <f t="shared" si="5"/>
        <v/>
      </c>
      <c r="AF12" s="38"/>
      <c r="AG12" s="37">
        <f t="shared" si="15"/>
        <v>0</v>
      </c>
      <c r="AH12" s="38"/>
      <c r="AI12" s="37">
        <f t="shared" si="6"/>
        <v>0</v>
      </c>
      <c r="AJ12" s="38"/>
      <c r="AK12" s="37">
        <f t="shared" si="7"/>
        <v>0</v>
      </c>
      <c r="AL12" s="37">
        <f t="shared" si="8"/>
        <v>2.5</v>
      </c>
      <c r="AM12" s="28"/>
      <c r="AN12" s="38"/>
      <c r="AO12" s="37">
        <f t="shared" si="9"/>
        <v>0</v>
      </c>
      <c r="AP12" s="37">
        <f t="shared" si="10"/>
        <v>2.5</v>
      </c>
      <c r="AQ12" s="37" t="str">
        <f t="shared" si="11"/>
        <v/>
      </c>
      <c r="AR12" s="39" t="str">
        <f t="shared" si="12"/>
        <v/>
      </c>
      <c r="AS12" s="37">
        <f t="shared" si="13"/>
        <v>0</v>
      </c>
      <c r="AT12" s="37">
        <f t="shared" si="14"/>
        <v>0</v>
      </c>
      <c r="AU12" s="33"/>
      <c r="AV12" s="38"/>
      <c r="AW12" s="34"/>
    </row>
    <row r="13" spans="1:50" x14ac:dyDescent="0.35">
      <c r="A13" s="27">
        <v>12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30"/>
      <c r="O13" s="31" t="str">
        <f t="shared" si="0"/>
        <v/>
      </c>
      <c r="P13" s="32"/>
      <c r="Q13" s="33"/>
      <c r="R13" s="28"/>
      <c r="S13" s="30"/>
      <c r="T13" s="30"/>
      <c r="U13" s="30"/>
      <c r="V13" s="30"/>
      <c r="W13" s="34"/>
      <c r="X13" s="35" t="str">
        <f t="shared" si="1"/>
        <v/>
      </c>
      <c r="Y13" s="36" t="str">
        <f t="shared" si="2"/>
        <v/>
      </c>
      <c r="Z13" s="28"/>
      <c r="AA13" s="37" t="str">
        <f t="shared" si="3"/>
        <v/>
      </c>
      <c r="AB13" s="28"/>
      <c r="AC13" s="38"/>
      <c r="AD13" s="37">
        <f t="shared" si="4"/>
        <v>0</v>
      </c>
      <c r="AE13" s="37" t="str">
        <f t="shared" si="5"/>
        <v/>
      </c>
      <c r="AF13" s="38"/>
      <c r="AG13" s="37">
        <f t="shared" si="15"/>
        <v>0</v>
      </c>
      <c r="AH13" s="38"/>
      <c r="AI13" s="37">
        <f t="shared" si="6"/>
        <v>0</v>
      </c>
      <c r="AJ13" s="38"/>
      <c r="AK13" s="37">
        <f t="shared" si="7"/>
        <v>0</v>
      </c>
      <c r="AL13" s="37">
        <f t="shared" si="8"/>
        <v>2.5</v>
      </c>
      <c r="AM13" s="28"/>
      <c r="AN13" s="38"/>
      <c r="AO13" s="37">
        <f t="shared" si="9"/>
        <v>0</v>
      </c>
      <c r="AP13" s="37">
        <f t="shared" si="10"/>
        <v>2.5</v>
      </c>
      <c r="AQ13" s="37" t="str">
        <f t="shared" si="11"/>
        <v/>
      </c>
      <c r="AR13" s="39" t="str">
        <f t="shared" si="12"/>
        <v/>
      </c>
      <c r="AS13" s="37">
        <f t="shared" si="13"/>
        <v>0</v>
      </c>
      <c r="AT13" s="37">
        <f t="shared" si="14"/>
        <v>0</v>
      </c>
      <c r="AU13" s="33"/>
      <c r="AV13" s="38"/>
      <c r="AW13" s="34"/>
    </row>
    <row r="14" spans="1:50" x14ac:dyDescent="0.35">
      <c r="A14" s="27">
        <v>13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30"/>
      <c r="O14" s="31" t="str">
        <f t="shared" si="0"/>
        <v/>
      </c>
      <c r="P14" s="32"/>
      <c r="Q14" s="33"/>
      <c r="R14" s="28"/>
      <c r="S14" s="30"/>
      <c r="T14" s="30"/>
      <c r="U14" s="30"/>
      <c r="V14" s="30"/>
      <c r="W14" s="34"/>
      <c r="X14" s="35" t="str">
        <f t="shared" si="1"/>
        <v/>
      </c>
      <c r="Y14" s="36" t="str">
        <f t="shared" si="2"/>
        <v/>
      </c>
      <c r="Z14" s="28"/>
      <c r="AA14" s="37" t="str">
        <f t="shared" si="3"/>
        <v/>
      </c>
      <c r="AB14" s="28"/>
      <c r="AC14" s="38"/>
      <c r="AD14" s="37">
        <f t="shared" si="4"/>
        <v>0</v>
      </c>
      <c r="AE14" s="37" t="str">
        <f t="shared" si="5"/>
        <v/>
      </c>
      <c r="AF14" s="38"/>
      <c r="AG14" s="37">
        <f t="shared" si="15"/>
        <v>0</v>
      </c>
      <c r="AH14" s="38"/>
      <c r="AI14" s="37">
        <f t="shared" si="6"/>
        <v>0</v>
      </c>
      <c r="AJ14" s="38"/>
      <c r="AK14" s="37">
        <f t="shared" si="7"/>
        <v>0</v>
      </c>
      <c r="AL14" s="37">
        <f t="shared" si="8"/>
        <v>2.5</v>
      </c>
      <c r="AM14" s="28"/>
      <c r="AN14" s="38"/>
      <c r="AO14" s="37">
        <f t="shared" si="9"/>
        <v>0</v>
      </c>
      <c r="AP14" s="37">
        <f t="shared" si="10"/>
        <v>2.5</v>
      </c>
      <c r="AQ14" s="37" t="str">
        <f t="shared" si="11"/>
        <v/>
      </c>
      <c r="AR14" s="39" t="str">
        <f t="shared" si="12"/>
        <v/>
      </c>
      <c r="AS14" s="37">
        <f t="shared" si="13"/>
        <v>0</v>
      </c>
      <c r="AT14" s="37">
        <f t="shared" si="14"/>
        <v>0</v>
      </c>
      <c r="AU14" s="33"/>
      <c r="AV14" s="38"/>
      <c r="AW14" s="34"/>
    </row>
    <row r="15" spans="1:50" x14ac:dyDescent="0.35">
      <c r="A15" s="27">
        <v>14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9"/>
      <c r="N15" s="30"/>
      <c r="O15" s="31" t="str">
        <f t="shared" si="0"/>
        <v/>
      </c>
      <c r="P15" s="32"/>
      <c r="Q15" s="33"/>
      <c r="R15" s="28"/>
      <c r="S15" s="30"/>
      <c r="T15" s="30"/>
      <c r="U15" s="30"/>
      <c r="V15" s="30"/>
      <c r="W15" s="34"/>
      <c r="X15" s="35" t="str">
        <f t="shared" si="1"/>
        <v/>
      </c>
      <c r="Y15" s="36" t="str">
        <f t="shared" si="2"/>
        <v/>
      </c>
      <c r="Z15" s="28"/>
      <c r="AA15" s="37" t="str">
        <f t="shared" si="3"/>
        <v/>
      </c>
      <c r="AB15" s="28"/>
      <c r="AC15" s="38"/>
      <c r="AD15" s="37">
        <f t="shared" si="4"/>
        <v>0</v>
      </c>
      <c r="AE15" s="37" t="str">
        <f t="shared" si="5"/>
        <v/>
      </c>
      <c r="AF15" s="38"/>
      <c r="AG15" s="37">
        <f t="shared" si="15"/>
        <v>0</v>
      </c>
      <c r="AH15" s="38"/>
      <c r="AI15" s="37">
        <f t="shared" si="6"/>
        <v>0</v>
      </c>
      <c r="AJ15" s="38"/>
      <c r="AK15" s="37">
        <f t="shared" si="7"/>
        <v>0</v>
      </c>
      <c r="AL15" s="37">
        <f t="shared" si="8"/>
        <v>2.5</v>
      </c>
      <c r="AM15" s="28"/>
      <c r="AN15" s="38"/>
      <c r="AO15" s="37">
        <f t="shared" si="9"/>
        <v>0</v>
      </c>
      <c r="AP15" s="37">
        <f t="shared" si="10"/>
        <v>2.5</v>
      </c>
      <c r="AQ15" s="37" t="str">
        <f t="shared" si="11"/>
        <v/>
      </c>
      <c r="AR15" s="39" t="str">
        <f t="shared" si="12"/>
        <v/>
      </c>
      <c r="AS15" s="37">
        <f t="shared" si="13"/>
        <v>0</v>
      </c>
      <c r="AT15" s="37">
        <f t="shared" si="14"/>
        <v>0</v>
      </c>
      <c r="AU15" s="33"/>
      <c r="AV15" s="38"/>
      <c r="AW15" s="34"/>
    </row>
    <row r="16" spans="1:50" x14ac:dyDescent="0.35">
      <c r="A16" s="27">
        <v>15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  <c r="N16" s="30"/>
      <c r="O16" s="31" t="str">
        <f t="shared" si="0"/>
        <v/>
      </c>
      <c r="P16" s="32"/>
      <c r="Q16" s="33"/>
      <c r="R16" s="28"/>
      <c r="S16" s="30"/>
      <c r="T16" s="30"/>
      <c r="U16" s="30"/>
      <c r="V16" s="30"/>
      <c r="W16" s="34"/>
      <c r="X16" s="35" t="str">
        <f t="shared" si="1"/>
        <v/>
      </c>
      <c r="Y16" s="36" t="str">
        <f t="shared" si="2"/>
        <v/>
      </c>
      <c r="Z16" s="28"/>
      <c r="AA16" s="37" t="str">
        <f t="shared" si="3"/>
        <v/>
      </c>
      <c r="AB16" s="28"/>
      <c r="AC16" s="38"/>
      <c r="AD16" s="37">
        <f t="shared" si="4"/>
        <v>0</v>
      </c>
      <c r="AE16" s="37" t="str">
        <f t="shared" si="5"/>
        <v/>
      </c>
      <c r="AF16" s="38"/>
      <c r="AG16" s="37">
        <f t="shared" si="15"/>
        <v>0</v>
      </c>
      <c r="AH16" s="38"/>
      <c r="AI16" s="37">
        <f t="shared" si="6"/>
        <v>0</v>
      </c>
      <c r="AJ16" s="38"/>
      <c r="AK16" s="37">
        <f t="shared" si="7"/>
        <v>0</v>
      </c>
      <c r="AL16" s="37">
        <f t="shared" si="8"/>
        <v>2.5</v>
      </c>
      <c r="AM16" s="28"/>
      <c r="AN16" s="38"/>
      <c r="AO16" s="37">
        <f t="shared" si="9"/>
        <v>0</v>
      </c>
      <c r="AP16" s="37">
        <f t="shared" si="10"/>
        <v>2.5</v>
      </c>
      <c r="AQ16" s="37" t="str">
        <f t="shared" si="11"/>
        <v/>
      </c>
      <c r="AR16" s="39" t="str">
        <f t="shared" si="12"/>
        <v/>
      </c>
      <c r="AS16" s="37">
        <f t="shared" si="13"/>
        <v>0</v>
      </c>
      <c r="AT16" s="37">
        <f t="shared" si="14"/>
        <v>0</v>
      </c>
      <c r="AU16" s="33"/>
      <c r="AV16" s="38"/>
      <c r="AW16" s="34"/>
    </row>
    <row r="17" spans="1:49" x14ac:dyDescent="0.35">
      <c r="A17" s="27">
        <v>16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30"/>
      <c r="O17" s="31" t="str">
        <f t="shared" si="0"/>
        <v/>
      </c>
      <c r="P17" s="32"/>
      <c r="Q17" s="33"/>
      <c r="R17" s="28"/>
      <c r="S17" s="30"/>
      <c r="T17" s="30"/>
      <c r="U17" s="30"/>
      <c r="V17" s="30"/>
      <c r="W17" s="34"/>
      <c r="X17" s="35" t="str">
        <f t="shared" si="1"/>
        <v/>
      </c>
      <c r="Y17" s="36" t="str">
        <f t="shared" si="2"/>
        <v/>
      </c>
      <c r="Z17" s="28"/>
      <c r="AA17" s="37" t="str">
        <f t="shared" si="3"/>
        <v/>
      </c>
      <c r="AB17" s="28"/>
      <c r="AC17" s="38"/>
      <c r="AD17" s="37">
        <f t="shared" si="4"/>
        <v>0</v>
      </c>
      <c r="AE17" s="37" t="str">
        <f t="shared" si="5"/>
        <v/>
      </c>
      <c r="AF17" s="38"/>
      <c r="AG17" s="37">
        <f t="shared" si="15"/>
        <v>0</v>
      </c>
      <c r="AH17" s="38"/>
      <c r="AI17" s="37">
        <f t="shared" si="6"/>
        <v>0</v>
      </c>
      <c r="AJ17" s="38"/>
      <c r="AK17" s="37">
        <f t="shared" si="7"/>
        <v>0</v>
      </c>
      <c r="AL17" s="37">
        <f t="shared" si="8"/>
        <v>2.5</v>
      </c>
      <c r="AM17" s="28"/>
      <c r="AN17" s="38"/>
      <c r="AO17" s="37">
        <f t="shared" si="9"/>
        <v>0</v>
      </c>
      <c r="AP17" s="37">
        <f t="shared" si="10"/>
        <v>2.5</v>
      </c>
      <c r="AQ17" s="37" t="str">
        <f t="shared" si="11"/>
        <v/>
      </c>
      <c r="AR17" s="39" t="str">
        <f t="shared" si="12"/>
        <v/>
      </c>
      <c r="AS17" s="37">
        <f t="shared" si="13"/>
        <v>0</v>
      </c>
      <c r="AT17" s="37">
        <f t="shared" si="14"/>
        <v>0</v>
      </c>
      <c r="AU17" s="33"/>
      <c r="AV17" s="38"/>
      <c r="AW17" s="34"/>
    </row>
    <row r="18" spans="1:49" x14ac:dyDescent="0.35">
      <c r="A18" s="27">
        <v>17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9"/>
      <c r="N18" s="30"/>
      <c r="O18" s="31" t="str">
        <f t="shared" si="0"/>
        <v/>
      </c>
      <c r="P18" s="32"/>
      <c r="Q18" s="33"/>
      <c r="R18" s="28"/>
      <c r="S18" s="30"/>
      <c r="T18" s="30"/>
      <c r="U18" s="30"/>
      <c r="V18" s="30"/>
      <c r="W18" s="34"/>
      <c r="X18" s="35" t="str">
        <f t="shared" si="1"/>
        <v/>
      </c>
      <c r="Y18" s="36" t="str">
        <f t="shared" si="2"/>
        <v/>
      </c>
      <c r="Z18" s="28"/>
      <c r="AA18" s="37" t="str">
        <f t="shared" si="3"/>
        <v/>
      </c>
      <c r="AB18" s="28"/>
      <c r="AC18" s="38"/>
      <c r="AD18" s="37">
        <f t="shared" si="4"/>
        <v>0</v>
      </c>
      <c r="AE18" s="37" t="str">
        <f t="shared" si="5"/>
        <v/>
      </c>
      <c r="AF18" s="38"/>
      <c r="AG18" s="37">
        <f t="shared" si="15"/>
        <v>0</v>
      </c>
      <c r="AH18" s="38"/>
      <c r="AI18" s="37">
        <f t="shared" si="6"/>
        <v>0</v>
      </c>
      <c r="AJ18" s="38"/>
      <c r="AK18" s="37">
        <f t="shared" si="7"/>
        <v>0</v>
      </c>
      <c r="AL18" s="37">
        <f t="shared" si="8"/>
        <v>2.5</v>
      </c>
      <c r="AM18" s="28"/>
      <c r="AN18" s="38"/>
      <c r="AO18" s="37">
        <f t="shared" si="9"/>
        <v>0</v>
      </c>
      <c r="AP18" s="37">
        <f t="shared" si="10"/>
        <v>2.5</v>
      </c>
      <c r="AQ18" s="37" t="str">
        <f t="shared" si="11"/>
        <v/>
      </c>
      <c r="AR18" s="39" t="str">
        <f t="shared" si="12"/>
        <v/>
      </c>
      <c r="AS18" s="37">
        <f t="shared" si="13"/>
        <v>0</v>
      </c>
      <c r="AT18" s="37">
        <f t="shared" si="14"/>
        <v>0</v>
      </c>
      <c r="AU18" s="33"/>
      <c r="AV18" s="38"/>
      <c r="AW18" s="34"/>
    </row>
    <row r="19" spans="1:49" x14ac:dyDescent="0.35">
      <c r="A19" s="27">
        <v>18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/>
      <c r="N19" s="30"/>
      <c r="O19" s="31" t="str">
        <f t="shared" si="0"/>
        <v/>
      </c>
      <c r="P19" s="32"/>
      <c r="Q19" s="33"/>
      <c r="R19" s="28"/>
      <c r="S19" s="30"/>
      <c r="T19" s="30"/>
      <c r="U19" s="30"/>
      <c r="V19" s="30"/>
      <c r="W19" s="34"/>
      <c r="X19" s="35" t="str">
        <f t="shared" si="1"/>
        <v/>
      </c>
      <c r="Y19" s="36" t="str">
        <f t="shared" si="2"/>
        <v/>
      </c>
      <c r="Z19" s="28"/>
      <c r="AA19" s="37" t="str">
        <f t="shared" si="3"/>
        <v/>
      </c>
      <c r="AB19" s="28"/>
      <c r="AC19" s="38"/>
      <c r="AD19" s="37">
        <f t="shared" si="4"/>
        <v>0</v>
      </c>
      <c r="AE19" s="37" t="str">
        <f t="shared" si="5"/>
        <v/>
      </c>
      <c r="AF19" s="38"/>
      <c r="AG19" s="37">
        <f t="shared" si="15"/>
        <v>0</v>
      </c>
      <c r="AH19" s="38"/>
      <c r="AI19" s="37">
        <f t="shared" si="6"/>
        <v>0</v>
      </c>
      <c r="AJ19" s="38"/>
      <c r="AK19" s="37">
        <f t="shared" si="7"/>
        <v>0</v>
      </c>
      <c r="AL19" s="37">
        <f t="shared" si="8"/>
        <v>2.5</v>
      </c>
      <c r="AM19" s="28"/>
      <c r="AN19" s="38"/>
      <c r="AO19" s="37">
        <f t="shared" si="9"/>
        <v>0</v>
      </c>
      <c r="AP19" s="37">
        <f t="shared" si="10"/>
        <v>2.5</v>
      </c>
      <c r="AQ19" s="37" t="str">
        <f t="shared" si="11"/>
        <v/>
      </c>
      <c r="AR19" s="39" t="str">
        <f t="shared" si="12"/>
        <v/>
      </c>
      <c r="AS19" s="37">
        <f t="shared" si="13"/>
        <v>0</v>
      </c>
      <c r="AT19" s="37">
        <f t="shared" si="14"/>
        <v>0</v>
      </c>
      <c r="AU19" s="33"/>
      <c r="AV19" s="38"/>
      <c r="AW19" s="34"/>
    </row>
    <row r="20" spans="1:49" x14ac:dyDescent="0.35">
      <c r="A20" s="27">
        <v>19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30"/>
      <c r="O20" s="31" t="str">
        <f t="shared" si="0"/>
        <v/>
      </c>
      <c r="P20" s="32"/>
      <c r="Q20" s="33"/>
      <c r="R20" s="28"/>
      <c r="S20" s="30"/>
      <c r="T20" s="30"/>
      <c r="U20" s="30"/>
      <c r="V20" s="30"/>
      <c r="W20" s="34"/>
      <c r="X20" s="35" t="str">
        <f t="shared" si="1"/>
        <v/>
      </c>
      <c r="Y20" s="36" t="str">
        <f t="shared" si="2"/>
        <v/>
      </c>
      <c r="Z20" s="28"/>
      <c r="AA20" s="37" t="str">
        <f t="shared" si="3"/>
        <v/>
      </c>
      <c r="AB20" s="28"/>
      <c r="AC20" s="38"/>
      <c r="AD20" s="37">
        <f t="shared" si="4"/>
        <v>0</v>
      </c>
      <c r="AE20" s="37" t="str">
        <f t="shared" si="5"/>
        <v/>
      </c>
      <c r="AF20" s="38"/>
      <c r="AG20" s="37">
        <f t="shared" si="15"/>
        <v>0</v>
      </c>
      <c r="AH20" s="38"/>
      <c r="AI20" s="37">
        <f t="shared" si="6"/>
        <v>0</v>
      </c>
      <c r="AJ20" s="38"/>
      <c r="AK20" s="37">
        <f t="shared" si="7"/>
        <v>0</v>
      </c>
      <c r="AL20" s="37">
        <f t="shared" si="8"/>
        <v>2.5</v>
      </c>
      <c r="AM20" s="28"/>
      <c r="AN20" s="38"/>
      <c r="AO20" s="37">
        <f t="shared" si="9"/>
        <v>0</v>
      </c>
      <c r="AP20" s="37">
        <f t="shared" si="10"/>
        <v>2.5</v>
      </c>
      <c r="AQ20" s="37" t="str">
        <f t="shared" si="11"/>
        <v/>
      </c>
      <c r="AR20" s="39" t="str">
        <f t="shared" si="12"/>
        <v/>
      </c>
      <c r="AS20" s="37">
        <f t="shared" si="13"/>
        <v>0</v>
      </c>
      <c r="AT20" s="37">
        <f t="shared" si="14"/>
        <v>0</v>
      </c>
      <c r="AU20" s="33"/>
      <c r="AV20" s="38"/>
      <c r="AW20" s="34"/>
    </row>
    <row r="21" spans="1:49" x14ac:dyDescent="0.35">
      <c r="A21" s="27">
        <v>20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/>
      <c r="N21" s="30"/>
      <c r="O21" s="31" t="str">
        <f t="shared" si="0"/>
        <v/>
      </c>
      <c r="P21" s="32"/>
      <c r="Q21" s="33"/>
      <c r="R21" s="28"/>
      <c r="S21" s="30"/>
      <c r="T21" s="30"/>
      <c r="U21" s="30"/>
      <c r="V21" s="30"/>
      <c r="W21" s="34"/>
      <c r="X21" s="35" t="str">
        <f t="shared" si="1"/>
        <v/>
      </c>
      <c r="Y21" s="36" t="str">
        <f t="shared" si="2"/>
        <v/>
      </c>
      <c r="Z21" s="28"/>
      <c r="AA21" s="37" t="str">
        <f t="shared" si="3"/>
        <v/>
      </c>
      <c r="AB21" s="28"/>
      <c r="AC21" s="38"/>
      <c r="AD21" s="37">
        <f t="shared" si="4"/>
        <v>0</v>
      </c>
      <c r="AE21" s="37" t="str">
        <f t="shared" si="5"/>
        <v/>
      </c>
      <c r="AF21" s="38"/>
      <c r="AG21" s="37">
        <f t="shared" si="15"/>
        <v>0</v>
      </c>
      <c r="AH21" s="38"/>
      <c r="AI21" s="37">
        <f t="shared" si="6"/>
        <v>0</v>
      </c>
      <c r="AJ21" s="38"/>
      <c r="AK21" s="37">
        <f t="shared" si="7"/>
        <v>0</v>
      </c>
      <c r="AL21" s="37">
        <f t="shared" si="8"/>
        <v>2.5</v>
      </c>
      <c r="AM21" s="28"/>
      <c r="AN21" s="38"/>
      <c r="AO21" s="37">
        <f t="shared" si="9"/>
        <v>0</v>
      </c>
      <c r="AP21" s="37">
        <f t="shared" si="10"/>
        <v>2.5</v>
      </c>
      <c r="AQ21" s="37" t="str">
        <f t="shared" si="11"/>
        <v/>
      </c>
      <c r="AR21" s="39" t="str">
        <f t="shared" si="12"/>
        <v/>
      </c>
      <c r="AS21" s="37">
        <f t="shared" si="13"/>
        <v>0</v>
      </c>
      <c r="AT21" s="37">
        <f t="shared" si="14"/>
        <v>0</v>
      </c>
      <c r="AU21" s="33"/>
      <c r="AV21" s="38"/>
      <c r="AW21" s="34"/>
    </row>
    <row r="22" spans="1:49" x14ac:dyDescent="0.35">
      <c r="A22" s="27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  <c r="N22" s="30"/>
      <c r="O22" s="31" t="str">
        <f t="shared" si="0"/>
        <v/>
      </c>
      <c r="P22" s="32"/>
      <c r="Q22" s="33"/>
      <c r="R22" s="28"/>
      <c r="S22" s="30"/>
      <c r="T22" s="30"/>
      <c r="U22" s="30"/>
      <c r="V22" s="30"/>
      <c r="W22" s="34"/>
      <c r="X22" s="35" t="str">
        <f t="shared" si="1"/>
        <v/>
      </c>
      <c r="Y22" s="36" t="str">
        <f t="shared" si="2"/>
        <v/>
      </c>
      <c r="Z22" s="28"/>
      <c r="AA22" s="37" t="str">
        <f t="shared" si="3"/>
        <v/>
      </c>
      <c r="AB22" s="28"/>
      <c r="AC22" s="38"/>
      <c r="AD22" s="37">
        <f t="shared" si="4"/>
        <v>0</v>
      </c>
      <c r="AE22" s="37" t="str">
        <f t="shared" si="5"/>
        <v/>
      </c>
      <c r="AF22" s="38"/>
      <c r="AG22" s="37">
        <f t="shared" si="15"/>
        <v>0</v>
      </c>
      <c r="AH22" s="38"/>
      <c r="AI22" s="37">
        <f t="shared" si="6"/>
        <v>0</v>
      </c>
      <c r="AJ22" s="38"/>
      <c r="AK22" s="37">
        <f t="shared" si="7"/>
        <v>0</v>
      </c>
      <c r="AL22" s="37">
        <f t="shared" si="8"/>
        <v>2.5</v>
      </c>
      <c r="AM22" s="28"/>
      <c r="AN22" s="38"/>
      <c r="AO22" s="37">
        <f t="shared" si="9"/>
        <v>0</v>
      </c>
      <c r="AP22" s="37">
        <f t="shared" si="10"/>
        <v>2.5</v>
      </c>
      <c r="AQ22" s="37" t="str">
        <f t="shared" si="11"/>
        <v/>
      </c>
      <c r="AR22" s="39" t="str">
        <f t="shared" si="12"/>
        <v/>
      </c>
      <c r="AS22" s="37">
        <f t="shared" si="13"/>
        <v>0</v>
      </c>
      <c r="AT22" s="37">
        <f t="shared" si="14"/>
        <v>0</v>
      </c>
      <c r="AU22" s="33"/>
      <c r="AV22" s="38"/>
      <c r="AW22" s="34"/>
    </row>
    <row r="23" spans="1:49" x14ac:dyDescent="0.35">
      <c r="A23" s="27">
        <v>22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/>
      <c r="N23" s="30"/>
      <c r="O23" s="31" t="str">
        <f t="shared" si="0"/>
        <v/>
      </c>
      <c r="P23" s="32"/>
      <c r="Q23" s="33"/>
      <c r="R23" s="28"/>
      <c r="S23" s="30"/>
      <c r="T23" s="30"/>
      <c r="U23" s="30"/>
      <c r="V23" s="30"/>
      <c r="W23" s="34"/>
      <c r="X23" s="35" t="str">
        <f t="shared" si="1"/>
        <v/>
      </c>
      <c r="Y23" s="36" t="str">
        <f t="shared" si="2"/>
        <v/>
      </c>
      <c r="Z23" s="28"/>
      <c r="AA23" s="37" t="str">
        <f t="shared" si="3"/>
        <v/>
      </c>
      <c r="AB23" s="28"/>
      <c r="AC23" s="38"/>
      <c r="AD23" s="37">
        <f t="shared" si="4"/>
        <v>0</v>
      </c>
      <c r="AE23" s="37" t="str">
        <f t="shared" si="5"/>
        <v/>
      </c>
      <c r="AF23" s="38"/>
      <c r="AG23" s="37">
        <f t="shared" si="15"/>
        <v>0</v>
      </c>
      <c r="AH23" s="38"/>
      <c r="AI23" s="37">
        <f t="shared" si="6"/>
        <v>0</v>
      </c>
      <c r="AJ23" s="38"/>
      <c r="AK23" s="37">
        <f t="shared" si="7"/>
        <v>0</v>
      </c>
      <c r="AL23" s="37">
        <f t="shared" si="8"/>
        <v>2.5</v>
      </c>
      <c r="AM23" s="28"/>
      <c r="AN23" s="38"/>
      <c r="AO23" s="37">
        <f t="shared" si="9"/>
        <v>0</v>
      </c>
      <c r="AP23" s="37">
        <f t="shared" si="10"/>
        <v>2.5</v>
      </c>
      <c r="AQ23" s="37" t="str">
        <f t="shared" si="11"/>
        <v/>
      </c>
      <c r="AR23" s="39" t="str">
        <f t="shared" si="12"/>
        <v/>
      </c>
      <c r="AS23" s="37">
        <f t="shared" si="13"/>
        <v>0</v>
      </c>
      <c r="AT23" s="37">
        <f t="shared" si="14"/>
        <v>0</v>
      </c>
      <c r="AU23" s="33"/>
      <c r="AV23" s="38"/>
      <c r="AW23" s="34"/>
    </row>
    <row r="24" spans="1:49" x14ac:dyDescent="0.35">
      <c r="A24" s="27">
        <v>23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  <c r="N24" s="30"/>
      <c r="O24" s="31" t="str">
        <f t="shared" si="0"/>
        <v/>
      </c>
      <c r="P24" s="32"/>
      <c r="Q24" s="33"/>
      <c r="R24" s="28"/>
      <c r="S24" s="30"/>
      <c r="T24" s="30"/>
      <c r="U24" s="30"/>
      <c r="V24" s="30"/>
      <c r="W24" s="34"/>
      <c r="X24" s="35" t="str">
        <f t="shared" si="1"/>
        <v/>
      </c>
      <c r="Y24" s="36" t="str">
        <f t="shared" si="2"/>
        <v/>
      </c>
      <c r="Z24" s="28"/>
      <c r="AA24" s="37" t="str">
        <f t="shared" si="3"/>
        <v/>
      </c>
      <c r="AB24" s="28"/>
      <c r="AC24" s="38"/>
      <c r="AD24" s="37">
        <f t="shared" si="4"/>
        <v>0</v>
      </c>
      <c r="AE24" s="37" t="str">
        <f t="shared" si="5"/>
        <v/>
      </c>
      <c r="AF24" s="38"/>
      <c r="AG24" s="37">
        <f t="shared" si="15"/>
        <v>0</v>
      </c>
      <c r="AH24" s="38"/>
      <c r="AI24" s="37">
        <f t="shared" si="6"/>
        <v>0</v>
      </c>
      <c r="AJ24" s="38"/>
      <c r="AK24" s="37">
        <f t="shared" si="7"/>
        <v>0</v>
      </c>
      <c r="AL24" s="37">
        <f t="shared" si="8"/>
        <v>2.5</v>
      </c>
      <c r="AM24" s="28"/>
      <c r="AN24" s="38"/>
      <c r="AO24" s="37">
        <f t="shared" si="9"/>
        <v>0</v>
      </c>
      <c r="AP24" s="37">
        <f t="shared" si="10"/>
        <v>2.5</v>
      </c>
      <c r="AQ24" s="37" t="str">
        <f t="shared" si="11"/>
        <v/>
      </c>
      <c r="AR24" s="39" t="str">
        <f t="shared" si="12"/>
        <v/>
      </c>
      <c r="AS24" s="37">
        <f t="shared" si="13"/>
        <v>0</v>
      </c>
      <c r="AT24" s="37">
        <f t="shared" si="14"/>
        <v>0</v>
      </c>
      <c r="AU24" s="33"/>
      <c r="AV24" s="38"/>
      <c r="AW24" s="34"/>
    </row>
    <row r="25" spans="1:49" x14ac:dyDescent="0.35">
      <c r="A25" s="27">
        <v>24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  <c r="N25" s="30"/>
      <c r="O25" s="31" t="str">
        <f t="shared" si="0"/>
        <v/>
      </c>
      <c r="P25" s="32"/>
      <c r="Q25" s="33"/>
      <c r="R25" s="28"/>
      <c r="S25" s="30"/>
      <c r="T25" s="30"/>
      <c r="U25" s="30"/>
      <c r="V25" s="30"/>
      <c r="W25" s="34"/>
      <c r="X25" s="35" t="str">
        <f t="shared" si="1"/>
        <v/>
      </c>
      <c r="Y25" s="36" t="str">
        <f t="shared" si="2"/>
        <v/>
      </c>
      <c r="Z25" s="28"/>
      <c r="AA25" s="37" t="str">
        <f t="shared" si="3"/>
        <v/>
      </c>
      <c r="AB25" s="28"/>
      <c r="AC25" s="38"/>
      <c r="AD25" s="37">
        <f t="shared" si="4"/>
        <v>0</v>
      </c>
      <c r="AE25" s="37" t="str">
        <f t="shared" si="5"/>
        <v/>
      </c>
      <c r="AF25" s="38"/>
      <c r="AG25" s="37">
        <f t="shared" si="15"/>
        <v>0</v>
      </c>
      <c r="AH25" s="38"/>
      <c r="AI25" s="37">
        <f t="shared" si="6"/>
        <v>0</v>
      </c>
      <c r="AJ25" s="38"/>
      <c r="AK25" s="37">
        <f t="shared" si="7"/>
        <v>0</v>
      </c>
      <c r="AL25" s="37">
        <f t="shared" si="8"/>
        <v>2.5</v>
      </c>
      <c r="AM25" s="28"/>
      <c r="AN25" s="38"/>
      <c r="AO25" s="37">
        <f t="shared" si="9"/>
        <v>0</v>
      </c>
      <c r="AP25" s="37">
        <f t="shared" si="10"/>
        <v>2.5</v>
      </c>
      <c r="AQ25" s="37" t="str">
        <f t="shared" si="11"/>
        <v/>
      </c>
      <c r="AR25" s="39" t="str">
        <f t="shared" si="12"/>
        <v/>
      </c>
      <c r="AS25" s="37">
        <f t="shared" si="13"/>
        <v>0</v>
      </c>
      <c r="AT25" s="37">
        <f t="shared" si="14"/>
        <v>0</v>
      </c>
      <c r="AU25" s="33"/>
      <c r="AV25" s="38"/>
      <c r="AW25" s="34"/>
    </row>
    <row r="26" spans="1:49" x14ac:dyDescent="0.35">
      <c r="A26" s="27">
        <v>25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  <c r="N26" s="30"/>
      <c r="O26" s="31" t="str">
        <f t="shared" si="0"/>
        <v/>
      </c>
      <c r="P26" s="32"/>
      <c r="Q26" s="33"/>
      <c r="R26" s="28"/>
      <c r="S26" s="30"/>
      <c r="T26" s="30"/>
      <c r="U26" s="30"/>
      <c r="V26" s="30"/>
      <c r="W26" s="34"/>
      <c r="X26" s="35" t="str">
        <f t="shared" si="1"/>
        <v/>
      </c>
      <c r="Y26" s="36" t="str">
        <f t="shared" si="2"/>
        <v/>
      </c>
      <c r="Z26" s="28"/>
      <c r="AA26" s="37" t="str">
        <f t="shared" si="3"/>
        <v/>
      </c>
      <c r="AB26" s="28"/>
      <c r="AC26" s="38"/>
      <c r="AD26" s="37">
        <f t="shared" si="4"/>
        <v>0</v>
      </c>
      <c r="AE26" s="37" t="str">
        <f t="shared" si="5"/>
        <v/>
      </c>
      <c r="AF26" s="38"/>
      <c r="AG26" s="37">
        <f t="shared" si="15"/>
        <v>0</v>
      </c>
      <c r="AH26" s="38"/>
      <c r="AI26" s="37">
        <f t="shared" si="6"/>
        <v>0</v>
      </c>
      <c r="AJ26" s="38"/>
      <c r="AK26" s="37">
        <f t="shared" si="7"/>
        <v>0</v>
      </c>
      <c r="AL26" s="37">
        <f t="shared" si="8"/>
        <v>2.5</v>
      </c>
      <c r="AM26" s="28"/>
      <c r="AN26" s="38"/>
      <c r="AO26" s="37">
        <f t="shared" si="9"/>
        <v>0</v>
      </c>
      <c r="AP26" s="37">
        <f t="shared" si="10"/>
        <v>2.5</v>
      </c>
      <c r="AQ26" s="37" t="str">
        <f t="shared" si="11"/>
        <v/>
      </c>
      <c r="AR26" s="39" t="str">
        <f t="shared" si="12"/>
        <v/>
      </c>
      <c r="AS26" s="37">
        <f t="shared" si="13"/>
        <v>0</v>
      </c>
      <c r="AT26" s="37">
        <f t="shared" si="14"/>
        <v>0</v>
      </c>
      <c r="AU26" s="33"/>
      <c r="AV26" s="38"/>
      <c r="AW26" s="34"/>
    </row>
    <row r="27" spans="1:49" x14ac:dyDescent="0.35">
      <c r="A27" s="27">
        <v>26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30"/>
      <c r="O27" s="31" t="str">
        <f t="shared" si="0"/>
        <v/>
      </c>
      <c r="P27" s="32"/>
      <c r="Q27" s="33"/>
      <c r="R27" s="28"/>
      <c r="S27" s="30"/>
      <c r="T27" s="30"/>
      <c r="U27" s="30"/>
      <c r="V27" s="30"/>
      <c r="W27" s="34"/>
      <c r="X27" s="35" t="str">
        <f t="shared" si="1"/>
        <v/>
      </c>
      <c r="Y27" s="36" t="str">
        <f t="shared" si="2"/>
        <v/>
      </c>
      <c r="Z27" s="28"/>
      <c r="AA27" s="37" t="str">
        <f t="shared" si="3"/>
        <v/>
      </c>
      <c r="AB27" s="28"/>
      <c r="AC27" s="38"/>
      <c r="AD27" s="37">
        <f t="shared" si="4"/>
        <v>0</v>
      </c>
      <c r="AE27" s="37" t="str">
        <f t="shared" si="5"/>
        <v/>
      </c>
      <c r="AF27" s="38"/>
      <c r="AG27" s="37">
        <f t="shared" si="15"/>
        <v>0</v>
      </c>
      <c r="AH27" s="38"/>
      <c r="AI27" s="37">
        <f t="shared" si="6"/>
        <v>0</v>
      </c>
      <c r="AJ27" s="38"/>
      <c r="AK27" s="37">
        <f t="shared" si="7"/>
        <v>0</v>
      </c>
      <c r="AL27" s="37">
        <f t="shared" si="8"/>
        <v>2.5</v>
      </c>
      <c r="AM27" s="28"/>
      <c r="AN27" s="38"/>
      <c r="AO27" s="37">
        <f t="shared" si="9"/>
        <v>0</v>
      </c>
      <c r="AP27" s="37">
        <f t="shared" si="10"/>
        <v>2.5</v>
      </c>
      <c r="AQ27" s="37" t="str">
        <f t="shared" si="11"/>
        <v/>
      </c>
      <c r="AR27" s="39" t="str">
        <f t="shared" si="12"/>
        <v/>
      </c>
      <c r="AS27" s="37">
        <f t="shared" si="13"/>
        <v>0</v>
      </c>
      <c r="AT27" s="37">
        <f t="shared" si="14"/>
        <v>0</v>
      </c>
      <c r="AU27" s="33"/>
      <c r="AV27" s="38"/>
      <c r="AW27" s="34"/>
    </row>
    <row r="28" spans="1:49" x14ac:dyDescent="0.35">
      <c r="A28" s="27">
        <v>27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9"/>
      <c r="N28" s="30"/>
      <c r="O28" s="31" t="str">
        <f t="shared" si="0"/>
        <v/>
      </c>
      <c r="P28" s="32"/>
      <c r="Q28" s="33"/>
      <c r="R28" s="28"/>
      <c r="S28" s="30"/>
      <c r="T28" s="30"/>
      <c r="U28" s="30"/>
      <c r="V28" s="30"/>
      <c r="W28" s="34"/>
      <c r="X28" s="35" t="str">
        <f t="shared" si="1"/>
        <v/>
      </c>
      <c r="Y28" s="36" t="str">
        <f t="shared" si="2"/>
        <v/>
      </c>
      <c r="Z28" s="28"/>
      <c r="AA28" s="37" t="str">
        <f t="shared" si="3"/>
        <v/>
      </c>
      <c r="AB28" s="28"/>
      <c r="AC28" s="38"/>
      <c r="AD28" s="37">
        <f t="shared" si="4"/>
        <v>0</v>
      </c>
      <c r="AE28" s="37" t="str">
        <f t="shared" si="5"/>
        <v/>
      </c>
      <c r="AF28" s="38"/>
      <c r="AG28" s="37">
        <f t="shared" si="15"/>
        <v>0</v>
      </c>
      <c r="AH28" s="38"/>
      <c r="AI28" s="37">
        <f t="shared" si="6"/>
        <v>0</v>
      </c>
      <c r="AJ28" s="38"/>
      <c r="AK28" s="37">
        <f t="shared" si="7"/>
        <v>0</v>
      </c>
      <c r="AL28" s="37">
        <f t="shared" si="8"/>
        <v>2.5</v>
      </c>
      <c r="AM28" s="28"/>
      <c r="AN28" s="38"/>
      <c r="AO28" s="37">
        <f t="shared" si="9"/>
        <v>0</v>
      </c>
      <c r="AP28" s="37">
        <f t="shared" si="10"/>
        <v>2.5</v>
      </c>
      <c r="AQ28" s="37" t="str">
        <f t="shared" si="11"/>
        <v/>
      </c>
      <c r="AR28" s="39" t="str">
        <f t="shared" si="12"/>
        <v/>
      </c>
      <c r="AS28" s="37">
        <f t="shared" si="13"/>
        <v>0</v>
      </c>
      <c r="AT28" s="37">
        <f t="shared" si="14"/>
        <v>0</v>
      </c>
      <c r="AU28" s="33"/>
      <c r="AV28" s="38"/>
      <c r="AW28" s="34"/>
    </row>
    <row r="29" spans="1:49" x14ac:dyDescent="0.35">
      <c r="A29" s="27">
        <v>28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  <c r="N29" s="30"/>
      <c r="O29" s="31" t="str">
        <f t="shared" si="0"/>
        <v/>
      </c>
      <c r="P29" s="32"/>
      <c r="Q29" s="33"/>
      <c r="R29" s="28"/>
      <c r="S29" s="30"/>
      <c r="T29" s="30"/>
      <c r="U29" s="30"/>
      <c r="V29" s="30"/>
      <c r="W29" s="34"/>
      <c r="X29" s="35" t="str">
        <f t="shared" si="1"/>
        <v/>
      </c>
      <c r="Y29" s="36" t="str">
        <f t="shared" si="2"/>
        <v/>
      </c>
      <c r="Z29" s="28"/>
      <c r="AA29" s="37" t="str">
        <f t="shared" si="3"/>
        <v/>
      </c>
      <c r="AB29" s="28"/>
      <c r="AC29" s="38"/>
      <c r="AD29" s="37">
        <f t="shared" si="4"/>
        <v>0</v>
      </c>
      <c r="AE29" s="37" t="str">
        <f t="shared" si="5"/>
        <v/>
      </c>
      <c r="AF29" s="38"/>
      <c r="AG29" s="37">
        <f t="shared" si="15"/>
        <v>0</v>
      </c>
      <c r="AH29" s="38"/>
      <c r="AI29" s="37">
        <f t="shared" si="6"/>
        <v>0</v>
      </c>
      <c r="AJ29" s="38"/>
      <c r="AK29" s="37">
        <f t="shared" si="7"/>
        <v>0</v>
      </c>
      <c r="AL29" s="37">
        <f t="shared" si="8"/>
        <v>2.5</v>
      </c>
      <c r="AM29" s="28"/>
      <c r="AN29" s="38"/>
      <c r="AO29" s="37">
        <f t="shared" si="9"/>
        <v>0</v>
      </c>
      <c r="AP29" s="37">
        <f t="shared" si="10"/>
        <v>2.5</v>
      </c>
      <c r="AQ29" s="37" t="str">
        <f t="shared" si="11"/>
        <v/>
      </c>
      <c r="AR29" s="39" t="str">
        <f t="shared" si="12"/>
        <v/>
      </c>
      <c r="AS29" s="37">
        <f t="shared" si="13"/>
        <v>0</v>
      </c>
      <c r="AT29" s="37">
        <f t="shared" si="14"/>
        <v>0</v>
      </c>
      <c r="AU29" s="33"/>
      <c r="AV29" s="38"/>
      <c r="AW29" s="34"/>
    </row>
    <row r="30" spans="1:49" x14ac:dyDescent="0.35">
      <c r="A30" s="27">
        <v>29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  <c r="N30" s="30"/>
      <c r="O30" s="31" t="str">
        <f t="shared" si="0"/>
        <v/>
      </c>
      <c r="P30" s="32"/>
      <c r="Q30" s="33"/>
      <c r="R30" s="28"/>
      <c r="S30" s="30"/>
      <c r="T30" s="30"/>
      <c r="U30" s="30"/>
      <c r="V30" s="30"/>
      <c r="W30" s="34"/>
      <c r="X30" s="35" t="str">
        <f t="shared" si="1"/>
        <v/>
      </c>
      <c r="Y30" s="36" t="str">
        <f t="shared" si="2"/>
        <v/>
      </c>
      <c r="Z30" s="28"/>
      <c r="AA30" s="37" t="str">
        <f t="shared" si="3"/>
        <v/>
      </c>
      <c r="AB30" s="28"/>
      <c r="AC30" s="38"/>
      <c r="AD30" s="37">
        <f t="shared" si="4"/>
        <v>0</v>
      </c>
      <c r="AE30" s="37" t="str">
        <f t="shared" si="5"/>
        <v/>
      </c>
      <c r="AF30" s="38"/>
      <c r="AG30" s="37">
        <f t="shared" si="15"/>
        <v>0</v>
      </c>
      <c r="AH30" s="38"/>
      <c r="AI30" s="37">
        <f t="shared" si="6"/>
        <v>0</v>
      </c>
      <c r="AJ30" s="38"/>
      <c r="AK30" s="37">
        <f t="shared" si="7"/>
        <v>0</v>
      </c>
      <c r="AL30" s="37">
        <f t="shared" si="8"/>
        <v>2.5</v>
      </c>
      <c r="AM30" s="28"/>
      <c r="AN30" s="38"/>
      <c r="AO30" s="37">
        <f t="shared" si="9"/>
        <v>0</v>
      </c>
      <c r="AP30" s="37">
        <f t="shared" si="10"/>
        <v>2.5</v>
      </c>
      <c r="AQ30" s="37" t="str">
        <f t="shared" si="11"/>
        <v/>
      </c>
      <c r="AR30" s="39" t="str">
        <f t="shared" si="12"/>
        <v/>
      </c>
      <c r="AS30" s="37">
        <f t="shared" si="13"/>
        <v>0</v>
      </c>
      <c r="AT30" s="37">
        <f t="shared" si="14"/>
        <v>0</v>
      </c>
      <c r="AU30" s="33"/>
      <c r="AV30" s="38"/>
      <c r="AW30" s="34"/>
    </row>
    <row r="31" spans="1:49" x14ac:dyDescent="0.35">
      <c r="A31" s="27">
        <v>30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30"/>
      <c r="O31" s="31" t="str">
        <f t="shared" si="0"/>
        <v/>
      </c>
      <c r="P31" s="32"/>
      <c r="Q31" s="33"/>
      <c r="R31" s="28"/>
      <c r="S31" s="30"/>
      <c r="T31" s="30"/>
      <c r="U31" s="30"/>
      <c r="V31" s="30"/>
      <c r="W31" s="34"/>
      <c r="X31" s="35" t="str">
        <f t="shared" si="1"/>
        <v/>
      </c>
      <c r="Y31" s="36" t="str">
        <f t="shared" si="2"/>
        <v/>
      </c>
      <c r="Z31" s="28"/>
      <c r="AA31" s="37" t="str">
        <f t="shared" si="3"/>
        <v/>
      </c>
      <c r="AB31" s="28"/>
      <c r="AC31" s="38"/>
      <c r="AD31" s="37">
        <f t="shared" si="4"/>
        <v>0</v>
      </c>
      <c r="AE31" s="37" t="str">
        <f t="shared" si="5"/>
        <v/>
      </c>
      <c r="AF31" s="38"/>
      <c r="AG31" s="37">
        <f t="shared" si="15"/>
        <v>0</v>
      </c>
      <c r="AH31" s="38"/>
      <c r="AI31" s="37">
        <f t="shared" si="6"/>
        <v>0</v>
      </c>
      <c r="AJ31" s="38"/>
      <c r="AK31" s="37">
        <f t="shared" si="7"/>
        <v>0</v>
      </c>
      <c r="AL31" s="37">
        <f t="shared" si="8"/>
        <v>2.5</v>
      </c>
      <c r="AM31" s="28"/>
      <c r="AN31" s="38"/>
      <c r="AO31" s="37">
        <f t="shared" si="9"/>
        <v>0</v>
      </c>
      <c r="AP31" s="37">
        <f t="shared" si="10"/>
        <v>2.5</v>
      </c>
      <c r="AQ31" s="37" t="str">
        <f t="shared" si="11"/>
        <v/>
      </c>
      <c r="AR31" s="39" t="str">
        <f t="shared" si="12"/>
        <v/>
      </c>
      <c r="AS31" s="37">
        <f t="shared" si="13"/>
        <v>0</v>
      </c>
      <c r="AT31" s="37">
        <f t="shared" si="14"/>
        <v>0</v>
      </c>
      <c r="AU31" s="33"/>
      <c r="AV31" s="38"/>
      <c r="AW31" s="34"/>
    </row>
    <row r="32" spans="1:49" x14ac:dyDescent="0.35">
      <c r="A32" s="27">
        <v>31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9"/>
      <c r="N32" s="30"/>
      <c r="O32" s="31" t="str">
        <f t="shared" si="0"/>
        <v/>
      </c>
      <c r="P32" s="32"/>
      <c r="Q32" s="33"/>
      <c r="R32" s="28"/>
      <c r="S32" s="30"/>
      <c r="T32" s="30"/>
      <c r="U32" s="30"/>
      <c r="V32" s="30"/>
      <c r="W32" s="34"/>
      <c r="X32" s="35" t="str">
        <f t="shared" si="1"/>
        <v/>
      </c>
      <c r="Y32" s="36" t="str">
        <f t="shared" si="2"/>
        <v/>
      </c>
      <c r="Z32" s="28"/>
      <c r="AA32" s="37" t="str">
        <f t="shared" si="3"/>
        <v/>
      </c>
      <c r="AB32" s="28"/>
      <c r="AC32" s="38"/>
      <c r="AD32" s="37">
        <f t="shared" si="4"/>
        <v>0</v>
      </c>
      <c r="AE32" s="37" t="str">
        <f t="shared" si="5"/>
        <v/>
      </c>
      <c r="AF32" s="38"/>
      <c r="AG32" s="37">
        <f t="shared" si="15"/>
        <v>0</v>
      </c>
      <c r="AH32" s="38"/>
      <c r="AI32" s="37">
        <f t="shared" si="6"/>
        <v>0</v>
      </c>
      <c r="AJ32" s="38"/>
      <c r="AK32" s="37">
        <f t="shared" si="7"/>
        <v>0</v>
      </c>
      <c r="AL32" s="37">
        <f t="shared" si="8"/>
        <v>2.5</v>
      </c>
      <c r="AM32" s="28"/>
      <c r="AN32" s="38"/>
      <c r="AO32" s="37">
        <f t="shared" si="9"/>
        <v>0</v>
      </c>
      <c r="AP32" s="37">
        <f t="shared" si="10"/>
        <v>2.5</v>
      </c>
      <c r="AQ32" s="37" t="str">
        <f t="shared" si="11"/>
        <v/>
      </c>
      <c r="AR32" s="39" t="str">
        <f t="shared" si="12"/>
        <v/>
      </c>
      <c r="AS32" s="37">
        <f t="shared" si="13"/>
        <v>0</v>
      </c>
      <c r="AT32" s="37">
        <f t="shared" si="14"/>
        <v>0</v>
      </c>
      <c r="AU32" s="33"/>
      <c r="AV32" s="38"/>
      <c r="AW32" s="34"/>
    </row>
    <row r="33" spans="1:49" x14ac:dyDescent="0.35">
      <c r="A33" s="27">
        <v>32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9"/>
      <c r="N33" s="30"/>
      <c r="O33" s="31" t="str">
        <f t="shared" si="0"/>
        <v/>
      </c>
      <c r="P33" s="32"/>
      <c r="Q33" s="33"/>
      <c r="R33" s="28"/>
      <c r="S33" s="30"/>
      <c r="T33" s="30"/>
      <c r="U33" s="30"/>
      <c r="V33" s="30"/>
      <c r="W33" s="34"/>
      <c r="X33" s="35" t="str">
        <f t="shared" si="1"/>
        <v/>
      </c>
      <c r="Y33" s="36" t="str">
        <f t="shared" si="2"/>
        <v/>
      </c>
      <c r="Z33" s="28"/>
      <c r="AA33" s="37" t="str">
        <f t="shared" si="3"/>
        <v/>
      </c>
      <c r="AB33" s="28"/>
      <c r="AC33" s="38"/>
      <c r="AD33" s="37">
        <f t="shared" si="4"/>
        <v>0</v>
      </c>
      <c r="AE33" s="37" t="str">
        <f t="shared" si="5"/>
        <v/>
      </c>
      <c r="AF33" s="38"/>
      <c r="AG33" s="37">
        <f t="shared" si="15"/>
        <v>0</v>
      </c>
      <c r="AH33" s="38"/>
      <c r="AI33" s="37">
        <f t="shared" si="6"/>
        <v>0</v>
      </c>
      <c r="AJ33" s="38"/>
      <c r="AK33" s="37">
        <f t="shared" si="7"/>
        <v>0</v>
      </c>
      <c r="AL33" s="37">
        <f t="shared" si="8"/>
        <v>2.5</v>
      </c>
      <c r="AM33" s="28"/>
      <c r="AN33" s="38"/>
      <c r="AO33" s="37">
        <f t="shared" si="9"/>
        <v>0</v>
      </c>
      <c r="AP33" s="37">
        <f t="shared" si="10"/>
        <v>2.5</v>
      </c>
      <c r="AQ33" s="37" t="str">
        <f t="shared" si="11"/>
        <v/>
      </c>
      <c r="AR33" s="39" t="str">
        <f t="shared" si="12"/>
        <v/>
      </c>
      <c r="AS33" s="37">
        <f t="shared" si="13"/>
        <v>0</v>
      </c>
      <c r="AT33" s="37">
        <f t="shared" si="14"/>
        <v>0</v>
      </c>
      <c r="AU33" s="33"/>
      <c r="AV33" s="38"/>
      <c r="AW33" s="34"/>
    </row>
    <row r="34" spans="1:49" x14ac:dyDescent="0.35">
      <c r="A34" s="27">
        <v>33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9"/>
      <c r="N34" s="30"/>
      <c r="O34" s="31" t="str">
        <f t="shared" si="0"/>
        <v/>
      </c>
      <c r="P34" s="32"/>
      <c r="Q34" s="33"/>
      <c r="R34" s="28"/>
      <c r="S34" s="30"/>
      <c r="T34" s="30"/>
      <c r="U34" s="30"/>
      <c r="V34" s="30"/>
      <c r="W34" s="34"/>
      <c r="X34" s="35" t="str">
        <f t="shared" si="1"/>
        <v/>
      </c>
      <c r="Y34" s="36" t="str">
        <f t="shared" si="2"/>
        <v/>
      </c>
      <c r="Z34" s="28"/>
      <c r="AA34" s="37" t="str">
        <f t="shared" si="3"/>
        <v/>
      </c>
      <c r="AB34" s="28"/>
      <c r="AC34" s="38"/>
      <c r="AD34" s="37">
        <f t="shared" si="4"/>
        <v>0</v>
      </c>
      <c r="AE34" s="37" t="str">
        <f t="shared" si="5"/>
        <v/>
      </c>
      <c r="AF34" s="38"/>
      <c r="AG34" s="37">
        <f t="shared" si="15"/>
        <v>0</v>
      </c>
      <c r="AH34" s="38"/>
      <c r="AI34" s="37">
        <f t="shared" si="6"/>
        <v>0</v>
      </c>
      <c r="AJ34" s="38"/>
      <c r="AK34" s="37">
        <f t="shared" si="7"/>
        <v>0</v>
      </c>
      <c r="AL34" s="37">
        <f t="shared" si="8"/>
        <v>2.5</v>
      </c>
      <c r="AM34" s="28"/>
      <c r="AN34" s="38"/>
      <c r="AO34" s="37">
        <f t="shared" si="9"/>
        <v>0</v>
      </c>
      <c r="AP34" s="37">
        <f t="shared" si="10"/>
        <v>2.5</v>
      </c>
      <c r="AQ34" s="37" t="str">
        <f t="shared" si="11"/>
        <v/>
      </c>
      <c r="AR34" s="39" t="str">
        <f t="shared" si="12"/>
        <v/>
      </c>
      <c r="AS34" s="37">
        <f t="shared" si="13"/>
        <v>0</v>
      </c>
      <c r="AT34" s="37">
        <f t="shared" si="14"/>
        <v>0</v>
      </c>
      <c r="AU34" s="33"/>
      <c r="AV34" s="38"/>
      <c r="AW34" s="34"/>
    </row>
    <row r="35" spans="1:49" x14ac:dyDescent="0.35">
      <c r="A35" s="27">
        <v>34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  <c r="N35" s="30"/>
      <c r="O35" s="31" t="str">
        <f t="shared" si="0"/>
        <v/>
      </c>
      <c r="P35" s="32"/>
      <c r="Q35" s="33"/>
      <c r="R35" s="28"/>
      <c r="S35" s="30"/>
      <c r="T35" s="30"/>
      <c r="U35" s="30"/>
      <c r="V35" s="30"/>
      <c r="W35" s="34"/>
      <c r="X35" s="35" t="str">
        <f t="shared" si="1"/>
        <v/>
      </c>
      <c r="Y35" s="36" t="str">
        <f t="shared" si="2"/>
        <v/>
      </c>
      <c r="Z35" s="28"/>
      <c r="AA35" s="37" t="str">
        <f t="shared" si="3"/>
        <v/>
      </c>
      <c r="AB35" s="28"/>
      <c r="AC35" s="38"/>
      <c r="AD35" s="37">
        <f t="shared" si="4"/>
        <v>0</v>
      </c>
      <c r="AE35" s="37" t="str">
        <f t="shared" si="5"/>
        <v/>
      </c>
      <c r="AF35" s="38"/>
      <c r="AG35" s="37">
        <f t="shared" si="15"/>
        <v>0</v>
      </c>
      <c r="AH35" s="38"/>
      <c r="AI35" s="37">
        <f t="shared" si="6"/>
        <v>0</v>
      </c>
      <c r="AJ35" s="38"/>
      <c r="AK35" s="37">
        <f t="shared" si="7"/>
        <v>0</v>
      </c>
      <c r="AL35" s="37">
        <f t="shared" si="8"/>
        <v>2.5</v>
      </c>
      <c r="AM35" s="28"/>
      <c r="AN35" s="38"/>
      <c r="AO35" s="37">
        <f t="shared" si="9"/>
        <v>0</v>
      </c>
      <c r="AP35" s="37">
        <f t="shared" si="10"/>
        <v>2.5</v>
      </c>
      <c r="AQ35" s="37" t="str">
        <f t="shared" si="11"/>
        <v/>
      </c>
      <c r="AR35" s="39" t="str">
        <f t="shared" si="12"/>
        <v/>
      </c>
      <c r="AS35" s="37">
        <f t="shared" si="13"/>
        <v>0</v>
      </c>
      <c r="AT35" s="37">
        <f t="shared" si="14"/>
        <v>0</v>
      </c>
      <c r="AU35" s="33"/>
      <c r="AV35" s="38"/>
      <c r="AW35" s="34"/>
    </row>
    <row r="36" spans="1:49" x14ac:dyDescent="0.35">
      <c r="A36" s="27">
        <v>35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9"/>
      <c r="N36" s="30"/>
      <c r="O36" s="31" t="str">
        <f t="shared" si="0"/>
        <v/>
      </c>
      <c r="P36" s="32"/>
      <c r="Q36" s="33"/>
      <c r="R36" s="28"/>
      <c r="S36" s="30"/>
      <c r="T36" s="30"/>
      <c r="U36" s="30"/>
      <c r="V36" s="30"/>
      <c r="W36" s="34"/>
      <c r="X36" s="35" t="str">
        <f t="shared" si="1"/>
        <v/>
      </c>
      <c r="Y36" s="36" t="str">
        <f t="shared" si="2"/>
        <v/>
      </c>
      <c r="Z36" s="28"/>
      <c r="AA36" s="37" t="str">
        <f t="shared" si="3"/>
        <v/>
      </c>
      <c r="AB36" s="28"/>
      <c r="AC36" s="38"/>
      <c r="AD36" s="37">
        <f t="shared" si="4"/>
        <v>0</v>
      </c>
      <c r="AE36" s="37" t="str">
        <f t="shared" si="5"/>
        <v/>
      </c>
      <c r="AF36" s="38"/>
      <c r="AG36" s="37">
        <f t="shared" si="15"/>
        <v>0</v>
      </c>
      <c r="AH36" s="38"/>
      <c r="AI36" s="37">
        <f t="shared" si="6"/>
        <v>0</v>
      </c>
      <c r="AJ36" s="38"/>
      <c r="AK36" s="37">
        <f t="shared" si="7"/>
        <v>0</v>
      </c>
      <c r="AL36" s="37">
        <f t="shared" si="8"/>
        <v>2.5</v>
      </c>
      <c r="AM36" s="28"/>
      <c r="AN36" s="38"/>
      <c r="AO36" s="37">
        <f t="shared" si="9"/>
        <v>0</v>
      </c>
      <c r="AP36" s="37">
        <f t="shared" si="10"/>
        <v>2.5</v>
      </c>
      <c r="AQ36" s="37" t="str">
        <f t="shared" si="11"/>
        <v/>
      </c>
      <c r="AR36" s="39" t="str">
        <f t="shared" si="12"/>
        <v/>
      </c>
      <c r="AS36" s="37">
        <f t="shared" si="13"/>
        <v>0</v>
      </c>
      <c r="AT36" s="37">
        <f t="shared" si="14"/>
        <v>0</v>
      </c>
      <c r="AU36" s="33"/>
      <c r="AV36" s="38"/>
      <c r="AW36" s="34"/>
    </row>
    <row r="37" spans="1:49" x14ac:dyDescent="0.35">
      <c r="A37" s="27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  <c r="N37" s="30"/>
      <c r="O37" s="31" t="str">
        <f t="shared" si="0"/>
        <v/>
      </c>
      <c r="P37" s="32"/>
      <c r="Q37" s="33"/>
      <c r="R37" s="28"/>
      <c r="S37" s="30"/>
      <c r="T37" s="30"/>
      <c r="U37" s="30"/>
      <c r="V37" s="30"/>
      <c r="W37" s="34"/>
      <c r="X37" s="35" t="str">
        <f t="shared" si="1"/>
        <v/>
      </c>
      <c r="Y37" s="36" t="str">
        <f t="shared" si="2"/>
        <v/>
      </c>
      <c r="Z37" s="28"/>
      <c r="AA37" s="37" t="str">
        <f t="shared" si="3"/>
        <v/>
      </c>
      <c r="AB37" s="28"/>
      <c r="AC37" s="38"/>
      <c r="AD37" s="37">
        <f t="shared" si="4"/>
        <v>0</v>
      </c>
      <c r="AE37" s="37" t="str">
        <f t="shared" si="5"/>
        <v/>
      </c>
      <c r="AF37" s="38"/>
      <c r="AG37" s="37">
        <f t="shared" si="15"/>
        <v>0</v>
      </c>
      <c r="AH37" s="38"/>
      <c r="AI37" s="37">
        <f t="shared" si="6"/>
        <v>0</v>
      </c>
      <c r="AJ37" s="38"/>
      <c r="AK37" s="37">
        <f t="shared" si="7"/>
        <v>0</v>
      </c>
      <c r="AL37" s="37">
        <f t="shared" si="8"/>
        <v>2.5</v>
      </c>
      <c r="AM37" s="28"/>
      <c r="AN37" s="38"/>
      <c r="AO37" s="37">
        <f t="shared" si="9"/>
        <v>0</v>
      </c>
      <c r="AP37" s="37">
        <f t="shared" si="10"/>
        <v>2.5</v>
      </c>
      <c r="AQ37" s="37" t="str">
        <f t="shared" si="11"/>
        <v/>
      </c>
      <c r="AR37" s="39" t="str">
        <f t="shared" si="12"/>
        <v/>
      </c>
      <c r="AS37" s="37">
        <f t="shared" si="13"/>
        <v>0</v>
      </c>
      <c r="AT37" s="37">
        <f t="shared" si="14"/>
        <v>0</v>
      </c>
      <c r="AU37" s="33"/>
      <c r="AV37" s="38"/>
      <c r="AW37" s="34"/>
    </row>
    <row r="38" spans="1:49" x14ac:dyDescent="0.35">
      <c r="A38" s="27">
        <v>37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  <c r="N38" s="30"/>
      <c r="O38" s="31" t="str">
        <f t="shared" si="0"/>
        <v/>
      </c>
      <c r="P38" s="32"/>
      <c r="Q38" s="33"/>
      <c r="R38" s="28"/>
      <c r="S38" s="30"/>
      <c r="T38" s="30"/>
      <c r="U38" s="30"/>
      <c r="V38" s="30"/>
      <c r="W38" s="34"/>
      <c r="X38" s="35" t="str">
        <f t="shared" si="1"/>
        <v/>
      </c>
      <c r="Y38" s="36" t="str">
        <f t="shared" si="2"/>
        <v/>
      </c>
      <c r="Z38" s="28"/>
      <c r="AA38" s="37" t="str">
        <f t="shared" si="3"/>
        <v/>
      </c>
      <c r="AB38" s="28"/>
      <c r="AC38" s="38"/>
      <c r="AD38" s="37">
        <f t="shared" si="4"/>
        <v>0</v>
      </c>
      <c r="AE38" s="37" t="str">
        <f t="shared" si="5"/>
        <v/>
      </c>
      <c r="AF38" s="38"/>
      <c r="AG38" s="37">
        <f t="shared" si="15"/>
        <v>0</v>
      </c>
      <c r="AH38" s="38"/>
      <c r="AI38" s="37">
        <f t="shared" si="6"/>
        <v>0</v>
      </c>
      <c r="AJ38" s="38"/>
      <c r="AK38" s="37">
        <f t="shared" si="7"/>
        <v>0</v>
      </c>
      <c r="AL38" s="37">
        <f t="shared" si="8"/>
        <v>2.5</v>
      </c>
      <c r="AM38" s="28"/>
      <c r="AN38" s="38"/>
      <c r="AO38" s="37">
        <f t="shared" si="9"/>
        <v>0</v>
      </c>
      <c r="AP38" s="37">
        <f t="shared" si="10"/>
        <v>2.5</v>
      </c>
      <c r="AQ38" s="37" t="str">
        <f t="shared" si="11"/>
        <v/>
      </c>
      <c r="AR38" s="39" t="str">
        <f t="shared" si="12"/>
        <v/>
      </c>
      <c r="AS38" s="37">
        <f t="shared" si="13"/>
        <v>0</v>
      </c>
      <c r="AT38" s="37">
        <f t="shared" si="14"/>
        <v>0</v>
      </c>
      <c r="AU38" s="33"/>
      <c r="AV38" s="38"/>
      <c r="AW38" s="34"/>
    </row>
    <row r="39" spans="1:49" x14ac:dyDescent="0.35">
      <c r="A39" s="27">
        <v>38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9"/>
      <c r="N39" s="30"/>
      <c r="O39" s="31" t="str">
        <f t="shared" si="0"/>
        <v/>
      </c>
      <c r="P39" s="32"/>
      <c r="Q39" s="33"/>
      <c r="R39" s="28"/>
      <c r="S39" s="30"/>
      <c r="T39" s="30"/>
      <c r="U39" s="30"/>
      <c r="V39" s="30"/>
      <c r="W39" s="34"/>
      <c r="X39" s="35" t="str">
        <f t="shared" si="1"/>
        <v/>
      </c>
      <c r="Y39" s="36" t="str">
        <f t="shared" si="2"/>
        <v/>
      </c>
      <c r="Z39" s="28"/>
      <c r="AA39" s="37" t="str">
        <f t="shared" si="3"/>
        <v/>
      </c>
      <c r="AB39" s="28"/>
      <c r="AC39" s="38"/>
      <c r="AD39" s="37">
        <f t="shared" si="4"/>
        <v>0</v>
      </c>
      <c r="AE39" s="37" t="str">
        <f t="shared" si="5"/>
        <v/>
      </c>
      <c r="AF39" s="38"/>
      <c r="AG39" s="37">
        <f t="shared" si="15"/>
        <v>0</v>
      </c>
      <c r="AH39" s="38"/>
      <c r="AI39" s="37">
        <f t="shared" si="6"/>
        <v>0</v>
      </c>
      <c r="AJ39" s="38"/>
      <c r="AK39" s="37">
        <f t="shared" si="7"/>
        <v>0</v>
      </c>
      <c r="AL39" s="37">
        <f t="shared" si="8"/>
        <v>2.5</v>
      </c>
      <c r="AM39" s="28"/>
      <c r="AN39" s="38"/>
      <c r="AO39" s="37">
        <f t="shared" si="9"/>
        <v>0</v>
      </c>
      <c r="AP39" s="37">
        <f t="shared" si="10"/>
        <v>2.5</v>
      </c>
      <c r="AQ39" s="37" t="str">
        <f t="shared" si="11"/>
        <v/>
      </c>
      <c r="AR39" s="39" t="str">
        <f t="shared" si="12"/>
        <v/>
      </c>
      <c r="AS39" s="37">
        <f t="shared" si="13"/>
        <v>0</v>
      </c>
      <c r="AT39" s="37">
        <f t="shared" si="14"/>
        <v>0</v>
      </c>
      <c r="AU39" s="33"/>
      <c r="AV39" s="38"/>
      <c r="AW39" s="34"/>
    </row>
    <row r="40" spans="1:49" x14ac:dyDescent="0.35">
      <c r="A40" s="27">
        <v>39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9"/>
      <c r="N40" s="30"/>
      <c r="O40" s="31" t="str">
        <f t="shared" si="0"/>
        <v/>
      </c>
      <c r="P40" s="32"/>
      <c r="Q40" s="33"/>
      <c r="R40" s="28"/>
      <c r="S40" s="30"/>
      <c r="T40" s="30"/>
      <c r="U40" s="30"/>
      <c r="V40" s="30"/>
      <c r="W40" s="34"/>
      <c r="X40" s="35" t="str">
        <f t="shared" si="1"/>
        <v/>
      </c>
      <c r="Y40" s="36" t="str">
        <f t="shared" si="2"/>
        <v/>
      </c>
      <c r="Z40" s="28"/>
      <c r="AA40" s="37" t="str">
        <f t="shared" si="3"/>
        <v/>
      </c>
      <c r="AB40" s="28"/>
      <c r="AC40" s="38"/>
      <c r="AD40" s="37">
        <f t="shared" si="4"/>
        <v>0</v>
      </c>
      <c r="AE40" s="37" t="str">
        <f t="shared" si="5"/>
        <v/>
      </c>
      <c r="AF40" s="38"/>
      <c r="AG40" s="37">
        <f t="shared" si="15"/>
        <v>0</v>
      </c>
      <c r="AH40" s="38"/>
      <c r="AI40" s="37">
        <f t="shared" si="6"/>
        <v>0</v>
      </c>
      <c r="AJ40" s="38"/>
      <c r="AK40" s="37">
        <f t="shared" si="7"/>
        <v>0</v>
      </c>
      <c r="AL40" s="37">
        <f t="shared" si="8"/>
        <v>2.5</v>
      </c>
      <c r="AM40" s="28"/>
      <c r="AN40" s="38"/>
      <c r="AO40" s="37">
        <f t="shared" si="9"/>
        <v>0</v>
      </c>
      <c r="AP40" s="37">
        <f t="shared" si="10"/>
        <v>2.5</v>
      </c>
      <c r="AQ40" s="37" t="str">
        <f t="shared" si="11"/>
        <v/>
      </c>
      <c r="AR40" s="39" t="str">
        <f t="shared" si="12"/>
        <v/>
      </c>
      <c r="AS40" s="37">
        <f t="shared" si="13"/>
        <v>0</v>
      </c>
      <c r="AT40" s="37">
        <f t="shared" si="14"/>
        <v>0</v>
      </c>
      <c r="AU40" s="33"/>
      <c r="AV40" s="38"/>
      <c r="AW40" s="34"/>
    </row>
    <row r="41" spans="1:49" x14ac:dyDescent="0.35">
      <c r="A41" s="27">
        <v>40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9"/>
      <c r="N41" s="30"/>
      <c r="O41" s="31" t="str">
        <f t="shared" si="0"/>
        <v/>
      </c>
      <c r="P41" s="32"/>
      <c r="Q41" s="33"/>
      <c r="R41" s="28"/>
      <c r="S41" s="30"/>
      <c r="T41" s="30"/>
      <c r="U41" s="30"/>
      <c r="V41" s="30"/>
      <c r="W41" s="34"/>
      <c r="X41" s="35" t="str">
        <f t="shared" si="1"/>
        <v/>
      </c>
      <c r="Y41" s="36" t="str">
        <f t="shared" si="2"/>
        <v/>
      </c>
      <c r="Z41" s="28"/>
      <c r="AA41" s="37" t="str">
        <f t="shared" si="3"/>
        <v/>
      </c>
      <c r="AB41" s="28"/>
      <c r="AC41" s="38"/>
      <c r="AD41" s="37">
        <f t="shared" si="4"/>
        <v>0</v>
      </c>
      <c r="AE41" s="37" t="str">
        <f t="shared" si="5"/>
        <v/>
      </c>
      <c r="AF41" s="38"/>
      <c r="AG41" s="37">
        <f t="shared" si="15"/>
        <v>0</v>
      </c>
      <c r="AH41" s="38"/>
      <c r="AI41" s="37">
        <f t="shared" si="6"/>
        <v>0</v>
      </c>
      <c r="AJ41" s="38"/>
      <c r="AK41" s="37">
        <f t="shared" si="7"/>
        <v>0</v>
      </c>
      <c r="AL41" s="37">
        <f t="shared" si="8"/>
        <v>2.5</v>
      </c>
      <c r="AM41" s="28"/>
      <c r="AN41" s="38"/>
      <c r="AO41" s="37">
        <f t="shared" si="9"/>
        <v>0</v>
      </c>
      <c r="AP41" s="37">
        <f t="shared" si="10"/>
        <v>2.5</v>
      </c>
      <c r="AQ41" s="37" t="str">
        <f t="shared" si="11"/>
        <v/>
      </c>
      <c r="AR41" s="39" t="str">
        <f t="shared" si="12"/>
        <v/>
      </c>
      <c r="AS41" s="37">
        <f t="shared" si="13"/>
        <v>0</v>
      </c>
      <c r="AT41" s="37">
        <f t="shared" si="14"/>
        <v>0</v>
      </c>
      <c r="AU41" s="33"/>
      <c r="AV41" s="38"/>
      <c r="AW41" s="34"/>
    </row>
    <row r="42" spans="1:49" x14ac:dyDescent="0.35">
      <c r="A42" s="27">
        <v>41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9"/>
      <c r="N42" s="30"/>
      <c r="O42" s="31" t="str">
        <f t="shared" si="0"/>
        <v/>
      </c>
      <c r="P42" s="32"/>
      <c r="Q42" s="33"/>
      <c r="R42" s="28"/>
      <c r="S42" s="30"/>
      <c r="T42" s="30"/>
      <c r="U42" s="30"/>
      <c r="V42" s="30"/>
      <c r="W42" s="34"/>
      <c r="X42" s="35" t="str">
        <f t="shared" si="1"/>
        <v/>
      </c>
      <c r="Y42" s="36" t="str">
        <f t="shared" si="2"/>
        <v/>
      </c>
      <c r="Z42" s="28"/>
      <c r="AA42" s="37" t="str">
        <f t="shared" si="3"/>
        <v/>
      </c>
      <c r="AB42" s="28"/>
      <c r="AC42" s="38"/>
      <c r="AD42" s="37">
        <f t="shared" si="4"/>
        <v>0</v>
      </c>
      <c r="AE42" s="37" t="str">
        <f t="shared" si="5"/>
        <v/>
      </c>
      <c r="AF42" s="38"/>
      <c r="AG42" s="37">
        <f t="shared" si="15"/>
        <v>0</v>
      </c>
      <c r="AH42" s="38"/>
      <c r="AI42" s="37">
        <f t="shared" si="6"/>
        <v>0</v>
      </c>
      <c r="AJ42" s="38"/>
      <c r="AK42" s="37">
        <f t="shared" si="7"/>
        <v>0</v>
      </c>
      <c r="AL42" s="37">
        <f t="shared" si="8"/>
        <v>2.5</v>
      </c>
      <c r="AM42" s="28"/>
      <c r="AN42" s="38"/>
      <c r="AO42" s="37">
        <f t="shared" si="9"/>
        <v>0</v>
      </c>
      <c r="AP42" s="37">
        <f t="shared" si="10"/>
        <v>2.5</v>
      </c>
      <c r="AQ42" s="37" t="str">
        <f t="shared" si="11"/>
        <v/>
      </c>
      <c r="AR42" s="39" t="str">
        <f t="shared" si="12"/>
        <v/>
      </c>
      <c r="AS42" s="37">
        <f t="shared" si="13"/>
        <v>0</v>
      </c>
      <c r="AT42" s="37">
        <f t="shared" si="14"/>
        <v>0</v>
      </c>
      <c r="AU42" s="33"/>
      <c r="AV42" s="38"/>
      <c r="AW42" s="34"/>
    </row>
    <row r="43" spans="1:49" x14ac:dyDescent="0.35">
      <c r="A43" s="27">
        <v>42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9"/>
      <c r="N43" s="30"/>
      <c r="O43" s="31" t="str">
        <f t="shared" si="0"/>
        <v/>
      </c>
      <c r="P43" s="32"/>
      <c r="Q43" s="33"/>
      <c r="R43" s="28"/>
      <c r="S43" s="30"/>
      <c r="T43" s="30"/>
      <c r="U43" s="30"/>
      <c r="V43" s="30"/>
      <c r="W43" s="34"/>
      <c r="X43" s="35" t="str">
        <f t="shared" si="1"/>
        <v/>
      </c>
      <c r="Y43" s="36" t="str">
        <f t="shared" si="2"/>
        <v/>
      </c>
      <c r="Z43" s="28"/>
      <c r="AA43" s="37" t="str">
        <f t="shared" si="3"/>
        <v/>
      </c>
      <c r="AB43" s="28"/>
      <c r="AC43" s="38"/>
      <c r="AD43" s="37">
        <f t="shared" si="4"/>
        <v>0</v>
      </c>
      <c r="AE43" s="37" t="str">
        <f t="shared" si="5"/>
        <v/>
      </c>
      <c r="AF43" s="38"/>
      <c r="AG43" s="37">
        <f t="shared" si="15"/>
        <v>0</v>
      </c>
      <c r="AH43" s="38"/>
      <c r="AI43" s="37">
        <f t="shared" si="6"/>
        <v>0</v>
      </c>
      <c r="AJ43" s="38"/>
      <c r="AK43" s="37">
        <f t="shared" si="7"/>
        <v>0</v>
      </c>
      <c r="AL43" s="37">
        <f t="shared" si="8"/>
        <v>2.5</v>
      </c>
      <c r="AM43" s="28"/>
      <c r="AN43" s="38"/>
      <c r="AO43" s="37">
        <f t="shared" si="9"/>
        <v>0</v>
      </c>
      <c r="AP43" s="37">
        <f t="shared" si="10"/>
        <v>2.5</v>
      </c>
      <c r="AQ43" s="37" t="str">
        <f t="shared" si="11"/>
        <v/>
      </c>
      <c r="AR43" s="39" t="str">
        <f t="shared" si="12"/>
        <v/>
      </c>
      <c r="AS43" s="37">
        <f t="shared" si="13"/>
        <v>0</v>
      </c>
      <c r="AT43" s="37">
        <f t="shared" si="14"/>
        <v>0</v>
      </c>
      <c r="AU43" s="33"/>
      <c r="AV43" s="38"/>
      <c r="AW43" s="34"/>
    </row>
    <row r="44" spans="1:49" x14ac:dyDescent="0.35">
      <c r="A44" s="27">
        <v>43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9"/>
      <c r="N44" s="30"/>
      <c r="O44" s="31" t="str">
        <f t="shared" si="0"/>
        <v/>
      </c>
      <c r="P44" s="32"/>
      <c r="Q44" s="33"/>
      <c r="R44" s="28"/>
      <c r="S44" s="30"/>
      <c r="T44" s="30"/>
      <c r="U44" s="30"/>
      <c r="V44" s="30"/>
      <c r="W44" s="34"/>
      <c r="X44" s="35" t="str">
        <f t="shared" si="1"/>
        <v/>
      </c>
      <c r="Y44" s="36" t="str">
        <f t="shared" si="2"/>
        <v/>
      </c>
      <c r="Z44" s="28"/>
      <c r="AA44" s="37" t="str">
        <f t="shared" si="3"/>
        <v/>
      </c>
      <c r="AB44" s="28"/>
      <c r="AC44" s="38"/>
      <c r="AD44" s="37">
        <f t="shared" si="4"/>
        <v>0</v>
      </c>
      <c r="AE44" s="37" t="str">
        <f t="shared" si="5"/>
        <v/>
      </c>
      <c r="AF44" s="38"/>
      <c r="AG44" s="37">
        <f t="shared" si="15"/>
        <v>0</v>
      </c>
      <c r="AH44" s="38"/>
      <c r="AI44" s="37">
        <f t="shared" si="6"/>
        <v>0</v>
      </c>
      <c r="AJ44" s="38"/>
      <c r="AK44" s="37">
        <f t="shared" si="7"/>
        <v>0</v>
      </c>
      <c r="AL44" s="37">
        <f t="shared" si="8"/>
        <v>2.5</v>
      </c>
      <c r="AM44" s="28"/>
      <c r="AN44" s="38"/>
      <c r="AO44" s="37">
        <f t="shared" si="9"/>
        <v>0</v>
      </c>
      <c r="AP44" s="37">
        <f t="shared" si="10"/>
        <v>2.5</v>
      </c>
      <c r="AQ44" s="37" t="str">
        <f t="shared" si="11"/>
        <v/>
      </c>
      <c r="AR44" s="39" t="str">
        <f t="shared" si="12"/>
        <v/>
      </c>
      <c r="AS44" s="37">
        <f t="shared" si="13"/>
        <v>0</v>
      </c>
      <c r="AT44" s="37">
        <f t="shared" si="14"/>
        <v>0</v>
      </c>
      <c r="AU44" s="33"/>
      <c r="AV44" s="38"/>
      <c r="AW44" s="34"/>
    </row>
    <row r="45" spans="1:49" x14ac:dyDescent="0.35">
      <c r="A45" s="27">
        <v>44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9"/>
      <c r="N45" s="30"/>
      <c r="O45" s="31" t="str">
        <f t="shared" si="0"/>
        <v/>
      </c>
      <c r="P45" s="32"/>
      <c r="Q45" s="33"/>
      <c r="R45" s="28"/>
      <c r="S45" s="30"/>
      <c r="T45" s="30"/>
      <c r="U45" s="30"/>
      <c r="V45" s="30"/>
      <c r="W45" s="34"/>
      <c r="X45" s="35" t="str">
        <f t="shared" si="1"/>
        <v/>
      </c>
      <c r="Y45" s="36" t="str">
        <f t="shared" si="2"/>
        <v/>
      </c>
      <c r="Z45" s="28"/>
      <c r="AA45" s="37" t="str">
        <f t="shared" si="3"/>
        <v/>
      </c>
      <c r="AB45" s="28"/>
      <c r="AC45" s="38"/>
      <c r="AD45" s="37">
        <f t="shared" si="4"/>
        <v>0</v>
      </c>
      <c r="AE45" s="37" t="str">
        <f t="shared" si="5"/>
        <v/>
      </c>
      <c r="AF45" s="38"/>
      <c r="AG45" s="37">
        <f t="shared" si="15"/>
        <v>0</v>
      </c>
      <c r="AH45" s="38"/>
      <c r="AI45" s="37">
        <f t="shared" si="6"/>
        <v>0</v>
      </c>
      <c r="AJ45" s="38"/>
      <c r="AK45" s="37">
        <f t="shared" si="7"/>
        <v>0</v>
      </c>
      <c r="AL45" s="37">
        <f t="shared" si="8"/>
        <v>2.5</v>
      </c>
      <c r="AM45" s="28"/>
      <c r="AN45" s="38"/>
      <c r="AO45" s="37">
        <f t="shared" si="9"/>
        <v>0</v>
      </c>
      <c r="AP45" s="37">
        <f t="shared" si="10"/>
        <v>2.5</v>
      </c>
      <c r="AQ45" s="37" t="str">
        <f t="shared" si="11"/>
        <v/>
      </c>
      <c r="AR45" s="39" t="str">
        <f t="shared" si="12"/>
        <v/>
      </c>
      <c r="AS45" s="37">
        <f t="shared" si="13"/>
        <v>0</v>
      </c>
      <c r="AT45" s="37">
        <f t="shared" si="14"/>
        <v>0</v>
      </c>
      <c r="AU45" s="33"/>
      <c r="AV45" s="38"/>
      <c r="AW45" s="34"/>
    </row>
    <row r="46" spans="1:49" x14ac:dyDescent="0.35">
      <c r="A46" s="27">
        <v>45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9"/>
      <c r="N46" s="30"/>
      <c r="O46" s="31" t="str">
        <f t="shared" si="0"/>
        <v/>
      </c>
      <c r="P46" s="32"/>
      <c r="Q46" s="33"/>
      <c r="R46" s="28"/>
      <c r="S46" s="30"/>
      <c r="T46" s="30"/>
      <c r="U46" s="30"/>
      <c r="V46" s="30"/>
      <c r="W46" s="34"/>
      <c r="X46" s="35" t="str">
        <f t="shared" si="1"/>
        <v/>
      </c>
      <c r="Y46" s="36" t="str">
        <f t="shared" si="2"/>
        <v/>
      </c>
      <c r="Z46" s="28"/>
      <c r="AA46" s="37" t="str">
        <f t="shared" si="3"/>
        <v/>
      </c>
      <c r="AB46" s="28"/>
      <c r="AC46" s="38"/>
      <c r="AD46" s="37">
        <f t="shared" si="4"/>
        <v>0</v>
      </c>
      <c r="AE46" s="37" t="str">
        <f t="shared" si="5"/>
        <v/>
      </c>
      <c r="AF46" s="38"/>
      <c r="AG46" s="37">
        <f t="shared" si="15"/>
        <v>0</v>
      </c>
      <c r="AH46" s="38"/>
      <c r="AI46" s="37">
        <f t="shared" si="6"/>
        <v>0</v>
      </c>
      <c r="AJ46" s="38"/>
      <c r="AK46" s="37">
        <f t="shared" si="7"/>
        <v>0</v>
      </c>
      <c r="AL46" s="37">
        <f t="shared" si="8"/>
        <v>2.5</v>
      </c>
      <c r="AM46" s="28"/>
      <c r="AN46" s="38"/>
      <c r="AO46" s="37">
        <f t="shared" si="9"/>
        <v>0</v>
      </c>
      <c r="AP46" s="37">
        <f t="shared" si="10"/>
        <v>2.5</v>
      </c>
      <c r="AQ46" s="37" t="str">
        <f t="shared" si="11"/>
        <v/>
      </c>
      <c r="AR46" s="39" t="str">
        <f t="shared" si="12"/>
        <v/>
      </c>
      <c r="AS46" s="37">
        <f t="shared" si="13"/>
        <v>0</v>
      </c>
      <c r="AT46" s="37">
        <f t="shared" si="14"/>
        <v>0</v>
      </c>
      <c r="AU46" s="33"/>
      <c r="AV46" s="38"/>
      <c r="AW46" s="34"/>
    </row>
    <row r="47" spans="1:49" x14ac:dyDescent="0.35">
      <c r="A47" s="27">
        <v>46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9"/>
      <c r="N47" s="30"/>
      <c r="O47" s="31" t="str">
        <f t="shared" si="0"/>
        <v/>
      </c>
      <c r="P47" s="32"/>
      <c r="Q47" s="33"/>
      <c r="R47" s="28"/>
      <c r="S47" s="30"/>
      <c r="T47" s="30"/>
      <c r="U47" s="30"/>
      <c r="V47" s="30"/>
      <c r="W47" s="34"/>
      <c r="X47" s="35" t="str">
        <f t="shared" si="1"/>
        <v/>
      </c>
      <c r="Y47" s="36" t="str">
        <f t="shared" si="2"/>
        <v/>
      </c>
      <c r="Z47" s="28"/>
      <c r="AA47" s="37" t="str">
        <f t="shared" si="3"/>
        <v/>
      </c>
      <c r="AB47" s="28"/>
      <c r="AC47" s="38"/>
      <c r="AD47" s="37">
        <f t="shared" si="4"/>
        <v>0</v>
      </c>
      <c r="AE47" s="37" t="str">
        <f t="shared" si="5"/>
        <v/>
      </c>
      <c r="AF47" s="38"/>
      <c r="AG47" s="37">
        <f t="shared" si="15"/>
        <v>0</v>
      </c>
      <c r="AH47" s="38"/>
      <c r="AI47" s="37">
        <f t="shared" si="6"/>
        <v>0</v>
      </c>
      <c r="AJ47" s="38"/>
      <c r="AK47" s="37">
        <f t="shared" si="7"/>
        <v>0</v>
      </c>
      <c r="AL47" s="37">
        <f t="shared" si="8"/>
        <v>2.5</v>
      </c>
      <c r="AM47" s="28"/>
      <c r="AN47" s="38"/>
      <c r="AO47" s="37">
        <f t="shared" si="9"/>
        <v>0</v>
      </c>
      <c r="AP47" s="37">
        <f t="shared" si="10"/>
        <v>2.5</v>
      </c>
      <c r="AQ47" s="37" t="str">
        <f t="shared" si="11"/>
        <v/>
      </c>
      <c r="AR47" s="39" t="str">
        <f t="shared" si="12"/>
        <v/>
      </c>
      <c r="AS47" s="37">
        <f t="shared" si="13"/>
        <v>0</v>
      </c>
      <c r="AT47" s="37">
        <f t="shared" si="14"/>
        <v>0</v>
      </c>
      <c r="AU47" s="33"/>
      <c r="AV47" s="38"/>
      <c r="AW47" s="34"/>
    </row>
    <row r="48" spans="1:49" x14ac:dyDescent="0.35">
      <c r="A48" s="27">
        <v>47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9"/>
      <c r="N48" s="30"/>
      <c r="O48" s="31" t="str">
        <f t="shared" si="0"/>
        <v/>
      </c>
      <c r="P48" s="32"/>
      <c r="Q48" s="33"/>
      <c r="R48" s="28"/>
      <c r="S48" s="30"/>
      <c r="T48" s="30"/>
      <c r="U48" s="30"/>
      <c r="V48" s="30"/>
      <c r="W48" s="34"/>
      <c r="X48" s="35" t="str">
        <f t="shared" si="1"/>
        <v/>
      </c>
      <c r="Y48" s="36" t="str">
        <f t="shared" si="2"/>
        <v/>
      </c>
      <c r="Z48" s="28"/>
      <c r="AA48" s="37" t="str">
        <f t="shared" si="3"/>
        <v/>
      </c>
      <c r="AB48" s="28"/>
      <c r="AC48" s="38"/>
      <c r="AD48" s="37">
        <f t="shared" si="4"/>
        <v>0</v>
      </c>
      <c r="AE48" s="37" t="str">
        <f t="shared" si="5"/>
        <v/>
      </c>
      <c r="AF48" s="38"/>
      <c r="AG48" s="37">
        <f t="shared" si="15"/>
        <v>0</v>
      </c>
      <c r="AH48" s="38"/>
      <c r="AI48" s="37">
        <f t="shared" si="6"/>
        <v>0</v>
      </c>
      <c r="AJ48" s="38"/>
      <c r="AK48" s="37">
        <f t="shared" si="7"/>
        <v>0</v>
      </c>
      <c r="AL48" s="37">
        <f t="shared" si="8"/>
        <v>2.5</v>
      </c>
      <c r="AM48" s="28"/>
      <c r="AN48" s="38"/>
      <c r="AO48" s="37">
        <f t="shared" si="9"/>
        <v>0</v>
      </c>
      <c r="AP48" s="37">
        <f t="shared" si="10"/>
        <v>2.5</v>
      </c>
      <c r="AQ48" s="37" t="str">
        <f t="shared" si="11"/>
        <v/>
      </c>
      <c r="AR48" s="39" t="str">
        <f t="shared" si="12"/>
        <v/>
      </c>
      <c r="AS48" s="37">
        <f t="shared" si="13"/>
        <v>0</v>
      </c>
      <c r="AT48" s="37">
        <f t="shared" si="14"/>
        <v>0</v>
      </c>
      <c r="AU48" s="33"/>
      <c r="AV48" s="38"/>
      <c r="AW48" s="34"/>
    </row>
    <row r="49" spans="1:49" x14ac:dyDescent="0.35">
      <c r="A49" s="27">
        <v>48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9"/>
      <c r="N49" s="30"/>
      <c r="O49" s="31" t="str">
        <f t="shared" si="0"/>
        <v/>
      </c>
      <c r="P49" s="32"/>
      <c r="Q49" s="33"/>
      <c r="R49" s="28"/>
      <c r="S49" s="30"/>
      <c r="T49" s="30"/>
      <c r="U49" s="30"/>
      <c r="V49" s="30"/>
      <c r="W49" s="34"/>
      <c r="X49" s="35" t="str">
        <f t="shared" si="1"/>
        <v/>
      </c>
      <c r="Y49" s="36" t="str">
        <f t="shared" si="2"/>
        <v/>
      </c>
      <c r="Z49" s="28"/>
      <c r="AA49" s="37" t="str">
        <f t="shared" si="3"/>
        <v/>
      </c>
      <c r="AB49" s="28"/>
      <c r="AC49" s="38"/>
      <c r="AD49" s="37">
        <f t="shared" si="4"/>
        <v>0</v>
      </c>
      <c r="AE49" s="37" t="str">
        <f t="shared" si="5"/>
        <v/>
      </c>
      <c r="AF49" s="38"/>
      <c r="AG49" s="37">
        <f t="shared" si="15"/>
        <v>0</v>
      </c>
      <c r="AH49" s="38"/>
      <c r="AI49" s="37">
        <f t="shared" si="6"/>
        <v>0</v>
      </c>
      <c r="AJ49" s="38"/>
      <c r="AK49" s="37">
        <f t="shared" si="7"/>
        <v>0</v>
      </c>
      <c r="AL49" s="37">
        <f t="shared" si="8"/>
        <v>2.5</v>
      </c>
      <c r="AM49" s="28"/>
      <c r="AN49" s="38"/>
      <c r="AO49" s="37">
        <f t="shared" si="9"/>
        <v>0</v>
      </c>
      <c r="AP49" s="37">
        <f t="shared" si="10"/>
        <v>2.5</v>
      </c>
      <c r="AQ49" s="37" t="str">
        <f t="shared" si="11"/>
        <v/>
      </c>
      <c r="AR49" s="39" t="str">
        <f t="shared" si="12"/>
        <v/>
      </c>
      <c r="AS49" s="37">
        <f t="shared" si="13"/>
        <v>0</v>
      </c>
      <c r="AT49" s="37">
        <f t="shared" si="14"/>
        <v>0</v>
      </c>
      <c r="AU49" s="33"/>
      <c r="AV49" s="38"/>
      <c r="AW49" s="34"/>
    </row>
    <row r="50" spans="1:49" x14ac:dyDescent="0.35">
      <c r="A50" s="27">
        <v>49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9"/>
      <c r="N50" s="30"/>
      <c r="O50" s="31" t="str">
        <f t="shared" si="0"/>
        <v/>
      </c>
      <c r="P50" s="32"/>
      <c r="Q50" s="33"/>
      <c r="R50" s="28"/>
      <c r="S50" s="30"/>
      <c r="T50" s="30"/>
      <c r="U50" s="30"/>
      <c r="V50" s="30"/>
      <c r="W50" s="34"/>
      <c r="X50" s="35" t="str">
        <f t="shared" si="1"/>
        <v/>
      </c>
      <c r="Y50" s="36" t="str">
        <f t="shared" si="2"/>
        <v/>
      </c>
      <c r="Z50" s="28"/>
      <c r="AA50" s="37" t="str">
        <f t="shared" si="3"/>
        <v/>
      </c>
      <c r="AB50" s="28"/>
      <c r="AC50" s="38"/>
      <c r="AD50" s="37">
        <f t="shared" si="4"/>
        <v>0</v>
      </c>
      <c r="AE50" s="37" t="str">
        <f t="shared" si="5"/>
        <v/>
      </c>
      <c r="AF50" s="38"/>
      <c r="AG50" s="37">
        <f t="shared" si="15"/>
        <v>0</v>
      </c>
      <c r="AH50" s="38"/>
      <c r="AI50" s="37">
        <f t="shared" si="6"/>
        <v>0</v>
      </c>
      <c r="AJ50" s="38"/>
      <c r="AK50" s="37">
        <f t="shared" si="7"/>
        <v>0</v>
      </c>
      <c r="AL50" s="37">
        <f t="shared" si="8"/>
        <v>2.5</v>
      </c>
      <c r="AM50" s="28"/>
      <c r="AN50" s="38"/>
      <c r="AO50" s="37">
        <f t="shared" si="9"/>
        <v>0</v>
      </c>
      <c r="AP50" s="37">
        <f t="shared" si="10"/>
        <v>2.5</v>
      </c>
      <c r="AQ50" s="37" t="str">
        <f t="shared" si="11"/>
        <v/>
      </c>
      <c r="AR50" s="39" t="str">
        <f t="shared" si="12"/>
        <v/>
      </c>
      <c r="AS50" s="37">
        <f t="shared" si="13"/>
        <v>0</v>
      </c>
      <c r="AT50" s="37">
        <f t="shared" si="14"/>
        <v>0</v>
      </c>
      <c r="AU50" s="33"/>
      <c r="AV50" s="38"/>
      <c r="AW50" s="34"/>
    </row>
    <row r="51" spans="1:49" x14ac:dyDescent="0.35">
      <c r="A51" s="27">
        <v>50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9"/>
      <c r="N51" s="30"/>
      <c r="O51" s="31" t="str">
        <f t="shared" si="0"/>
        <v/>
      </c>
      <c r="P51" s="32"/>
      <c r="Q51" s="33"/>
      <c r="R51" s="28"/>
      <c r="S51" s="30"/>
      <c r="T51" s="30"/>
      <c r="U51" s="30"/>
      <c r="V51" s="30"/>
      <c r="W51" s="34"/>
      <c r="X51" s="35" t="str">
        <f t="shared" si="1"/>
        <v/>
      </c>
      <c r="Y51" s="36" t="str">
        <f t="shared" si="2"/>
        <v/>
      </c>
      <c r="Z51" s="28"/>
      <c r="AA51" s="37" t="str">
        <f t="shared" si="3"/>
        <v/>
      </c>
      <c r="AB51" s="28"/>
      <c r="AC51" s="38"/>
      <c r="AD51" s="37">
        <f t="shared" si="4"/>
        <v>0</v>
      </c>
      <c r="AE51" s="37" t="str">
        <f t="shared" si="5"/>
        <v/>
      </c>
      <c r="AF51" s="38"/>
      <c r="AG51" s="37">
        <f t="shared" si="15"/>
        <v>0</v>
      </c>
      <c r="AH51" s="38"/>
      <c r="AI51" s="37">
        <f t="shared" si="6"/>
        <v>0</v>
      </c>
      <c r="AJ51" s="38"/>
      <c r="AK51" s="37">
        <f t="shared" si="7"/>
        <v>0</v>
      </c>
      <c r="AL51" s="37">
        <f t="shared" si="8"/>
        <v>2.5</v>
      </c>
      <c r="AM51" s="28"/>
      <c r="AN51" s="38"/>
      <c r="AO51" s="37">
        <f t="shared" si="9"/>
        <v>0</v>
      </c>
      <c r="AP51" s="37">
        <f t="shared" si="10"/>
        <v>2.5</v>
      </c>
      <c r="AQ51" s="37" t="str">
        <f t="shared" si="11"/>
        <v/>
      </c>
      <c r="AR51" s="39" t="str">
        <f t="shared" si="12"/>
        <v/>
      </c>
      <c r="AS51" s="37">
        <f t="shared" si="13"/>
        <v>0</v>
      </c>
      <c r="AT51" s="37">
        <f t="shared" si="14"/>
        <v>0</v>
      </c>
      <c r="AU51" s="33"/>
      <c r="AV51" s="38"/>
      <c r="AW51" s="34"/>
    </row>
  </sheetData>
  <sheetProtection insertRows="0" deleteRows="0" sort="0"/>
  <protectedRanges>
    <protectedRange sqref="A2:AW299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2025-04-16T23:37:38Z</dcterms:created>
  <dcterms:modified xsi:type="dcterms:W3CDTF">2025-04-16T23:39:10Z</dcterms:modified>
</cp:coreProperties>
</file>