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ABAB832-067F-4F9D-8727-1BCAE34D2868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2" i="1" l="1"/>
  <c r="AB52" i="1"/>
  <c r="AD52" i="1"/>
  <c r="AG52" i="1"/>
  <c r="AH52" i="1"/>
  <c r="AJ52" i="1"/>
  <c r="AL52" i="1"/>
  <c r="AN52" i="1"/>
  <c r="AQ52" i="1"/>
  <c r="AR52" i="1"/>
  <c r="AS52" i="1"/>
  <c r="AT52" i="1"/>
  <c r="AZ52" i="1"/>
  <c r="AU52" i="1"/>
  <c r="AA52" i="1"/>
  <c r="R52" i="1"/>
  <c r="BA51" i="1"/>
  <c r="AB51" i="1"/>
  <c r="AD51" i="1"/>
  <c r="AG51" i="1"/>
  <c r="AH51" i="1"/>
  <c r="AJ51" i="1"/>
  <c r="AL51" i="1"/>
  <c r="AN51" i="1"/>
  <c r="AQ51" i="1"/>
  <c r="AR51" i="1"/>
  <c r="AS51" i="1"/>
  <c r="AT51" i="1"/>
  <c r="AZ51" i="1"/>
  <c r="AU51" i="1"/>
  <c r="AA51" i="1"/>
  <c r="R51" i="1"/>
  <c r="BA50" i="1"/>
  <c r="AB50" i="1"/>
  <c r="AD50" i="1"/>
  <c r="AG50" i="1"/>
  <c r="AH50" i="1"/>
  <c r="AJ50" i="1"/>
  <c r="AL50" i="1"/>
  <c r="AN50" i="1"/>
  <c r="AQ50" i="1"/>
  <c r="AR50" i="1"/>
  <c r="AS50" i="1"/>
  <c r="AT50" i="1"/>
  <c r="AZ50" i="1"/>
  <c r="AU50" i="1"/>
  <c r="AA50" i="1"/>
  <c r="R50" i="1"/>
  <c r="BA49" i="1"/>
  <c r="AB49" i="1"/>
  <c r="AD49" i="1"/>
  <c r="AG49" i="1"/>
  <c r="AH49" i="1"/>
  <c r="AJ49" i="1"/>
  <c r="AL49" i="1"/>
  <c r="AN49" i="1"/>
  <c r="AQ49" i="1"/>
  <c r="AR49" i="1"/>
  <c r="AS49" i="1"/>
  <c r="AT49" i="1"/>
  <c r="AZ49" i="1"/>
  <c r="AU49" i="1"/>
  <c r="AA49" i="1"/>
  <c r="R49" i="1"/>
  <c r="BA48" i="1"/>
  <c r="AB48" i="1"/>
  <c r="AD48" i="1"/>
  <c r="AG48" i="1"/>
  <c r="AH48" i="1"/>
  <c r="AJ48" i="1"/>
  <c r="AL48" i="1"/>
  <c r="AN48" i="1"/>
  <c r="AQ48" i="1"/>
  <c r="AR48" i="1"/>
  <c r="AS48" i="1"/>
  <c r="AT48" i="1"/>
  <c r="AZ48" i="1"/>
  <c r="AU48" i="1"/>
  <c r="AA48" i="1"/>
  <c r="R48" i="1"/>
  <c r="BA47" i="1"/>
  <c r="AB47" i="1"/>
  <c r="AD47" i="1"/>
  <c r="AG47" i="1"/>
  <c r="AH47" i="1"/>
  <c r="AJ47" i="1"/>
  <c r="AL47" i="1"/>
  <c r="AN47" i="1"/>
  <c r="AQ47" i="1"/>
  <c r="AR47" i="1"/>
  <c r="AS47" i="1"/>
  <c r="AT47" i="1"/>
  <c r="AZ47" i="1"/>
  <c r="AU47" i="1"/>
  <c r="AA47" i="1"/>
  <c r="R47" i="1"/>
  <c r="BA46" i="1"/>
  <c r="AB46" i="1"/>
  <c r="AD46" i="1"/>
  <c r="AG46" i="1"/>
  <c r="AH46" i="1"/>
  <c r="AJ46" i="1"/>
  <c r="AL46" i="1"/>
  <c r="AN46" i="1"/>
  <c r="AQ46" i="1"/>
  <c r="AR46" i="1"/>
  <c r="AS46" i="1"/>
  <c r="AT46" i="1"/>
  <c r="AZ46" i="1"/>
  <c r="AU46" i="1"/>
  <c r="AA46" i="1"/>
  <c r="R46" i="1"/>
  <c r="BA45" i="1"/>
  <c r="AB45" i="1"/>
  <c r="AD45" i="1"/>
  <c r="AG45" i="1"/>
  <c r="AH45" i="1"/>
  <c r="AJ45" i="1"/>
  <c r="AL45" i="1"/>
  <c r="AN45" i="1"/>
  <c r="AQ45" i="1"/>
  <c r="AR45" i="1"/>
  <c r="AS45" i="1"/>
  <c r="AT45" i="1"/>
  <c r="AZ45" i="1"/>
  <c r="AU45" i="1"/>
  <c r="AA45" i="1"/>
  <c r="R45" i="1"/>
  <c r="BA44" i="1"/>
  <c r="AB44" i="1"/>
  <c r="AD44" i="1"/>
  <c r="AG44" i="1"/>
  <c r="AH44" i="1"/>
  <c r="AJ44" i="1"/>
  <c r="AL44" i="1"/>
  <c r="AN44" i="1"/>
  <c r="AQ44" i="1"/>
  <c r="AR44" i="1"/>
  <c r="AS44" i="1"/>
  <c r="AT44" i="1"/>
  <c r="AZ44" i="1"/>
  <c r="AU44" i="1"/>
  <c r="AA44" i="1"/>
  <c r="R44" i="1"/>
  <c r="BA43" i="1"/>
  <c r="AB43" i="1"/>
  <c r="AD43" i="1"/>
  <c r="AG43" i="1"/>
  <c r="AH43" i="1"/>
  <c r="AJ43" i="1"/>
  <c r="AL43" i="1"/>
  <c r="AN43" i="1"/>
  <c r="AQ43" i="1"/>
  <c r="AR43" i="1"/>
  <c r="AS43" i="1"/>
  <c r="AT43" i="1"/>
  <c r="AZ43" i="1"/>
  <c r="AU43" i="1"/>
  <c r="AA43" i="1"/>
  <c r="R43" i="1"/>
  <c r="BA42" i="1"/>
  <c r="AB42" i="1"/>
  <c r="AD42" i="1"/>
  <c r="AG42" i="1"/>
  <c r="AH42" i="1"/>
  <c r="AJ42" i="1"/>
  <c r="AL42" i="1"/>
  <c r="AN42" i="1"/>
  <c r="AQ42" i="1"/>
  <c r="AR42" i="1"/>
  <c r="AS42" i="1"/>
  <c r="AT42" i="1"/>
  <c r="AZ42" i="1"/>
  <c r="AU42" i="1"/>
  <c r="AA42" i="1"/>
  <c r="R42" i="1"/>
  <c r="BA41" i="1"/>
  <c r="AB41" i="1"/>
  <c r="AD41" i="1"/>
  <c r="AG41" i="1"/>
  <c r="AH41" i="1"/>
  <c r="AJ41" i="1"/>
  <c r="AL41" i="1"/>
  <c r="AN41" i="1"/>
  <c r="AQ41" i="1"/>
  <c r="AR41" i="1"/>
  <c r="AS41" i="1"/>
  <c r="AT41" i="1"/>
  <c r="AZ41" i="1"/>
  <c r="AU41" i="1"/>
  <c r="AA41" i="1"/>
  <c r="R41" i="1"/>
  <c r="BA40" i="1"/>
  <c r="AB40" i="1"/>
  <c r="AD40" i="1"/>
  <c r="AG40" i="1"/>
  <c r="AH40" i="1"/>
  <c r="AJ40" i="1"/>
  <c r="AL40" i="1"/>
  <c r="AN40" i="1"/>
  <c r="AQ40" i="1"/>
  <c r="AR40" i="1"/>
  <c r="AS40" i="1"/>
  <c r="AT40" i="1"/>
  <c r="AZ40" i="1"/>
  <c r="AU40" i="1"/>
  <c r="AA40" i="1"/>
  <c r="R40" i="1"/>
  <c r="BA39" i="1"/>
  <c r="AB39" i="1"/>
  <c r="AD39" i="1"/>
  <c r="AG39" i="1"/>
  <c r="AH39" i="1"/>
  <c r="AJ39" i="1"/>
  <c r="AL39" i="1"/>
  <c r="AN39" i="1"/>
  <c r="AQ39" i="1"/>
  <c r="AR39" i="1"/>
  <c r="AS39" i="1"/>
  <c r="AT39" i="1"/>
  <c r="AZ39" i="1"/>
  <c r="AU39" i="1"/>
  <c r="AA39" i="1"/>
  <c r="R39" i="1"/>
  <c r="BA38" i="1"/>
  <c r="AB38" i="1"/>
  <c r="AD38" i="1"/>
  <c r="AG38" i="1"/>
  <c r="AH38" i="1"/>
  <c r="AJ38" i="1"/>
  <c r="AL38" i="1"/>
  <c r="AN38" i="1"/>
  <c r="AQ38" i="1"/>
  <c r="AR38" i="1"/>
  <c r="AS38" i="1"/>
  <c r="AT38" i="1"/>
  <c r="AZ38" i="1"/>
  <c r="AU38" i="1"/>
  <c r="AA38" i="1"/>
  <c r="R38" i="1"/>
  <c r="BA37" i="1"/>
  <c r="AB37" i="1"/>
  <c r="AD37" i="1"/>
  <c r="AG37" i="1"/>
  <c r="AH37" i="1"/>
  <c r="AJ37" i="1"/>
  <c r="AL37" i="1"/>
  <c r="AN37" i="1"/>
  <c r="AQ37" i="1"/>
  <c r="AR37" i="1"/>
  <c r="AS37" i="1"/>
  <c r="AT37" i="1"/>
  <c r="AZ37" i="1"/>
  <c r="AU37" i="1"/>
  <c r="AA37" i="1"/>
  <c r="R37" i="1"/>
  <c r="BA36" i="1"/>
  <c r="AB36" i="1"/>
  <c r="AD36" i="1"/>
  <c r="AG36" i="1"/>
  <c r="AH36" i="1"/>
  <c r="AJ36" i="1"/>
  <c r="AL36" i="1"/>
  <c r="AN36" i="1"/>
  <c r="AQ36" i="1"/>
  <c r="AR36" i="1"/>
  <c r="AS36" i="1"/>
  <c r="AT36" i="1"/>
  <c r="AZ36" i="1"/>
  <c r="AU36" i="1"/>
  <c r="AA36" i="1"/>
  <c r="R36" i="1"/>
  <c r="BA35" i="1"/>
  <c r="AB35" i="1"/>
  <c r="AD35" i="1"/>
  <c r="AG35" i="1"/>
  <c r="AH35" i="1"/>
  <c r="AJ35" i="1"/>
  <c r="AL35" i="1"/>
  <c r="AN35" i="1"/>
  <c r="AQ35" i="1"/>
  <c r="AR35" i="1"/>
  <c r="AS35" i="1"/>
  <c r="AT35" i="1"/>
  <c r="AZ35" i="1"/>
  <c r="AU35" i="1"/>
  <c r="AA35" i="1"/>
  <c r="R35" i="1"/>
  <c r="BA34" i="1"/>
  <c r="AB34" i="1"/>
  <c r="AD34" i="1"/>
  <c r="AG34" i="1"/>
  <c r="AH34" i="1"/>
  <c r="AJ34" i="1"/>
  <c r="AL34" i="1"/>
  <c r="AN34" i="1"/>
  <c r="AQ34" i="1"/>
  <c r="AR34" i="1"/>
  <c r="AS34" i="1"/>
  <c r="AT34" i="1"/>
  <c r="AZ34" i="1"/>
  <c r="AU34" i="1"/>
  <c r="AA34" i="1"/>
  <c r="R34" i="1"/>
  <c r="BA33" i="1"/>
  <c r="AB33" i="1"/>
  <c r="AD33" i="1"/>
  <c r="AG33" i="1"/>
  <c r="AH33" i="1"/>
  <c r="AJ33" i="1"/>
  <c r="AL33" i="1"/>
  <c r="AN33" i="1"/>
  <c r="AQ33" i="1"/>
  <c r="AR33" i="1"/>
  <c r="AS33" i="1"/>
  <c r="AT33" i="1"/>
  <c r="AZ33" i="1"/>
  <c r="AU33" i="1"/>
  <c r="AA33" i="1"/>
  <c r="R33" i="1"/>
  <c r="BA32" i="1"/>
  <c r="AB32" i="1"/>
  <c r="AD32" i="1"/>
  <c r="AG32" i="1"/>
  <c r="AH32" i="1"/>
  <c r="AJ32" i="1"/>
  <c r="AL32" i="1"/>
  <c r="AN32" i="1"/>
  <c r="AQ32" i="1"/>
  <c r="AR32" i="1"/>
  <c r="AS32" i="1"/>
  <c r="AT32" i="1"/>
  <c r="AZ32" i="1"/>
  <c r="AU32" i="1"/>
  <c r="AA32" i="1"/>
  <c r="R32" i="1"/>
  <c r="BA31" i="1"/>
  <c r="AB31" i="1"/>
  <c r="AD31" i="1"/>
  <c r="AG31" i="1"/>
  <c r="AH31" i="1"/>
  <c r="AJ31" i="1"/>
  <c r="AL31" i="1"/>
  <c r="AN31" i="1"/>
  <c r="AQ31" i="1"/>
  <c r="AR31" i="1"/>
  <c r="AS31" i="1"/>
  <c r="AT31" i="1"/>
  <c r="AZ31" i="1"/>
  <c r="AU31" i="1"/>
  <c r="AA31" i="1"/>
  <c r="R31" i="1"/>
  <c r="BA30" i="1"/>
  <c r="AB30" i="1"/>
  <c r="AD30" i="1"/>
  <c r="AG30" i="1"/>
  <c r="AH30" i="1"/>
  <c r="AJ30" i="1"/>
  <c r="AL30" i="1"/>
  <c r="AN30" i="1"/>
  <c r="AQ30" i="1"/>
  <c r="AR30" i="1"/>
  <c r="AS30" i="1"/>
  <c r="AT30" i="1"/>
  <c r="AZ30" i="1"/>
  <c r="AU30" i="1"/>
  <c r="AA30" i="1"/>
  <c r="R30" i="1"/>
  <c r="BA29" i="1"/>
  <c r="AB29" i="1"/>
  <c r="AD29" i="1"/>
  <c r="AG29" i="1"/>
  <c r="AH29" i="1"/>
  <c r="AJ29" i="1"/>
  <c r="AL29" i="1"/>
  <c r="AN29" i="1"/>
  <c r="AQ29" i="1"/>
  <c r="AR29" i="1"/>
  <c r="AS29" i="1"/>
  <c r="AT29" i="1"/>
  <c r="AZ29" i="1"/>
  <c r="AU29" i="1"/>
  <c r="AA29" i="1"/>
  <c r="R29" i="1"/>
  <c r="BA28" i="1"/>
  <c r="AB28" i="1"/>
  <c r="AD28" i="1"/>
  <c r="AG28" i="1"/>
  <c r="AH28" i="1"/>
  <c r="AJ28" i="1"/>
  <c r="AL28" i="1"/>
  <c r="AN28" i="1"/>
  <c r="AQ28" i="1"/>
  <c r="AR28" i="1"/>
  <c r="AS28" i="1"/>
  <c r="AT28" i="1"/>
  <c r="AZ28" i="1"/>
  <c r="AU28" i="1"/>
  <c r="AA28" i="1"/>
  <c r="R28" i="1"/>
  <c r="BA27" i="1"/>
  <c r="AB27" i="1"/>
  <c r="AD27" i="1"/>
  <c r="AG27" i="1"/>
  <c r="AH27" i="1"/>
  <c r="AJ27" i="1"/>
  <c r="AL27" i="1"/>
  <c r="AN27" i="1"/>
  <c r="AQ27" i="1"/>
  <c r="AR27" i="1"/>
  <c r="AS27" i="1"/>
  <c r="AT27" i="1"/>
  <c r="AZ27" i="1"/>
  <c r="AU27" i="1"/>
  <c r="AA27" i="1"/>
  <c r="R27" i="1"/>
  <c r="BA26" i="1"/>
  <c r="AB26" i="1"/>
  <c r="AD26" i="1"/>
  <c r="AG26" i="1"/>
  <c r="AH26" i="1"/>
  <c r="AJ26" i="1"/>
  <c r="AL26" i="1"/>
  <c r="AN26" i="1"/>
  <c r="AQ26" i="1"/>
  <c r="AR26" i="1"/>
  <c r="AS26" i="1"/>
  <c r="AT26" i="1"/>
  <c r="AZ26" i="1"/>
  <c r="AU26" i="1"/>
  <c r="AA26" i="1"/>
  <c r="R26" i="1"/>
  <c r="BA25" i="1"/>
  <c r="AB25" i="1"/>
  <c r="AD25" i="1"/>
  <c r="AG25" i="1"/>
  <c r="AH25" i="1"/>
  <c r="AJ25" i="1"/>
  <c r="AL25" i="1"/>
  <c r="AN25" i="1"/>
  <c r="AQ25" i="1"/>
  <c r="AR25" i="1"/>
  <c r="AS25" i="1"/>
  <c r="AT25" i="1"/>
  <c r="AZ25" i="1"/>
  <c r="AU25" i="1"/>
  <c r="AA25" i="1"/>
  <c r="R25" i="1"/>
  <c r="BA24" i="1"/>
  <c r="AB24" i="1"/>
  <c r="AD24" i="1"/>
  <c r="AG24" i="1"/>
  <c r="AH24" i="1"/>
  <c r="AJ24" i="1"/>
  <c r="AL24" i="1"/>
  <c r="AN24" i="1"/>
  <c r="AQ24" i="1"/>
  <c r="AR24" i="1"/>
  <c r="AS24" i="1"/>
  <c r="AT24" i="1"/>
  <c r="AZ24" i="1"/>
  <c r="AU24" i="1"/>
  <c r="AA24" i="1"/>
  <c r="R24" i="1"/>
  <c r="BA23" i="1"/>
  <c r="AB23" i="1"/>
  <c r="AD23" i="1"/>
  <c r="AG23" i="1"/>
  <c r="AH23" i="1"/>
  <c r="AJ23" i="1"/>
  <c r="AL23" i="1"/>
  <c r="AN23" i="1"/>
  <c r="AQ23" i="1"/>
  <c r="AR23" i="1"/>
  <c r="AS23" i="1"/>
  <c r="AT23" i="1"/>
  <c r="AZ23" i="1"/>
  <c r="AU23" i="1"/>
  <c r="AA23" i="1"/>
  <c r="R23" i="1"/>
  <c r="BA22" i="1"/>
  <c r="AA22" i="1"/>
  <c r="AB22" i="1"/>
  <c r="AD22" i="1"/>
  <c r="AG22" i="1"/>
  <c r="AH22" i="1"/>
  <c r="AJ22" i="1"/>
  <c r="AL22" i="1"/>
  <c r="AN22" i="1"/>
  <c r="AQ22" i="1"/>
  <c r="AR22" i="1"/>
  <c r="AS22" i="1"/>
  <c r="AT22" i="1"/>
  <c r="AZ22" i="1"/>
  <c r="AU22" i="1"/>
  <c r="R22" i="1"/>
  <c r="BA21" i="1"/>
  <c r="AA21" i="1"/>
  <c r="AB21" i="1"/>
  <c r="AD21" i="1"/>
  <c r="AG21" i="1"/>
  <c r="AH21" i="1"/>
  <c r="AJ21" i="1"/>
  <c r="AL21" i="1"/>
  <c r="AN21" i="1"/>
  <c r="AQ21" i="1"/>
  <c r="AR21" i="1"/>
  <c r="AS21" i="1"/>
  <c r="AT21" i="1"/>
  <c r="AZ21" i="1"/>
  <c r="AU21" i="1"/>
  <c r="R21" i="1"/>
  <c r="BA20" i="1"/>
  <c r="AA20" i="1"/>
  <c r="AB20" i="1"/>
  <c r="AD20" i="1"/>
  <c r="AG20" i="1"/>
  <c r="AH20" i="1"/>
  <c r="AJ20" i="1"/>
  <c r="AL20" i="1"/>
  <c r="AN20" i="1"/>
  <c r="AQ20" i="1"/>
  <c r="AR20" i="1"/>
  <c r="AS20" i="1"/>
  <c r="AT20" i="1"/>
  <c r="AZ20" i="1"/>
  <c r="AU20" i="1"/>
  <c r="R20" i="1"/>
  <c r="BA19" i="1"/>
  <c r="AA19" i="1"/>
  <c r="AB19" i="1"/>
  <c r="AD19" i="1"/>
  <c r="AG19" i="1"/>
  <c r="AH19" i="1"/>
  <c r="AJ19" i="1"/>
  <c r="AL19" i="1"/>
  <c r="AN19" i="1"/>
  <c r="AQ19" i="1"/>
  <c r="AR19" i="1"/>
  <c r="AS19" i="1"/>
  <c r="AT19" i="1"/>
  <c r="AZ19" i="1"/>
  <c r="AU19" i="1"/>
  <c r="R19" i="1"/>
  <c r="BA18" i="1"/>
  <c r="AA18" i="1"/>
  <c r="AB18" i="1"/>
  <c r="AD18" i="1"/>
  <c r="AG18" i="1"/>
  <c r="AH18" i="1"/>
  <c r="AJ18" i="1"/>
  <c r="AL18" i="1"/>
  <c r="AN18" i="1"/>
  <c r="AQ18" i="1"/>
  <c r="AR18" i="1"/>
  <c r="AS18" i="1"/>
  <c r="AT18" i="1"/>
  <c r="AZ18" i="1"/>
  <c r="AU18" i="1"/>
  <c r="R18" i="1"/>
  <c r="BA17" i="1"/>
  <c r="AA17" i="1"/>
  <c r="AB17" i="1"/>
  <c r="AD17" i="1"/>
  <c r="AG17" i="1"/>
  <c r="AH17" i="1"/>
  <c r="AJ17" i="1"/>
  <c r="AL17" i="1"/>
  <c r="AN17" i="1"/>
  <c r="AQ17" i="1"/>
  <c r="AR17" i="1"/>
  <c r="AS17" i="1"/>
  <c r="AT17" i="1"/>
  <c r="AZ17" i="1"/>
  <c r="AU17" i="1"/>
  <c r="R17" i="1"/>
  <c r="BA16" i="1"/>
  <c r="AA16" i="1"/>
  <c r="AB16" i="1"/>
  <c r="AD16" i="1"/>
  <c r="AG16" i="1"/>
  <c r="AH16" i="1"/>
  <c r="AJ16" i="1"/>
  <c r="AL16" i="1"/>
  <c r="AN16" i="1"/>
  <c r="AQ16" i="1"/>
  <c r="AR16" i="1"/>
  <c r="AS16" i="1"/>
  <c r="AT16" i="1"/>
  <c r="AZ16" i="1"/>
  <c r="AU16" i="1"/>
  <c r="R16" i="1"/>
  <c r="BA15" i="1"/>
  <c r="AA15" i="1"/>
  <c r="AB15" i="1"/>
  <c r="AD15" i="1"/>
  <c r="AG15" i="1"/>
  <c r="AH15" i="1"/>
  <c r="AJ15" i="1"/>
  <c r="AL15" i="1"/>
  <c r="AN15" i="1"/>
  <c r="AQ15" i="1"/>
  <c r="AR15" i="1"/>
  <c r="AS15" i="1"/>
  <c r="AT15" i="1"/>
  <c r="AZ15" i="1"/>
  <c r="AU15" i="1"/>
  <c r="R15" i="1"/>
  <c r="BA14" i="1"/>
  <c r="AA14" i="1"/>
  <c r="AB14" i="1"/>
  <c r="AD14" i="1"/>
  <c r="AG14" i="1"/>
  <c r="AH14" i="1"/>
  <c r="AJ14" i="1"/>
  <c r="AL14" i="1"/>
  <c r="AN14" i="1"/>
  <c r="AQ14" i="1"/>
  <c r="AR14" i="1"/>
  <c r="AS14" i="1"/>
  <c r="AT14" i="1"/>
  <c r="AZ14" i="1"/>
  <c r="AU14" i="1"/>
  <c r="R14" i="1"/>
  <c r="BA13" i="1"/>
  <c r="AA13" i="1"/>
  <c r="AB13" i="1"/>
  <c r="AD13" i="1"/>
  <c r="AG13" i="1"/>
  <c r="AH13" i="1"/>
  <c r="AJ13" i="1"/>
  <c r="AL13" i="1"/>
  <c r="AN13" i="1"/>
  <c r="AQ13" i="1"/>
  <c r="AR13" i="1"/>
  <c r="AS13" i="1"/>
  <c r="AT13" i="1"/>
  <c r="AZ13" i="1"/>
  <c r="AU13" i="1"/>
  <c r="R13" i="1"/>
  <c r="BA12" i="1"/>
  <c r="AA12" i="1"/>
  <c r="AB12" i="1"/>
  <c r="AD12" i="1"/>
  <c r="AG12" i="1"/>
  <c r="AH12" i="1"/>
  <c r="AJ12" i="1"/>
  <c r="AL12" i="1"/>
  <c r="AN12" i="1"/>
  <c r="AQ12" i="1"/>
  <c r="AR12" i="1"/>
  <c r="AS12" i="1"/>
  <c r="AT12" i="1"/>
  <c r="AZ12" i="1"/>
  <c r="AU12" i="1"/>
  <c r="R12" i="1"/>
  <c r="BA11" i="1"/>
  <c r="AA11" i="1"/>
  <c r="AB11" i="1"/>
  <c r="AD11" i="1"/>
  <c r="AG11" i="1"/>
  <c r="AH11" i="1"/>
  <c r="AJ11" i="1"/>
  <c r="AL11" i="1"/>
  <c r="AN11" i="1"/>
  <c r="AQ11" i="1"/>
  <c r="AR11" i="1"/>
  <c r="AS11" i="1"/>
  <c r="AT11" i="1"/>
  <c r="AZ11" i="1"/>
  <c r="AU11" i="1"/>
  <c r="R11" i="1"/>
  <c r="BA10" i="1"/>
  <c r="AA10" i="1"/>
  <c r="AB10" i="1"/>
  <c r="AD10" i="1"/>
  <c r="AG10" i="1"/>
  <c r="AH10" i="1"/>
  <c r="AJ10" i="1"/>
  <c r="AL10" i="1"/>
  <c r="AN10" i="1"/>
  <c r="AQ10" i="1"/>
  <c r="AR10" i="1"/>
  <c r="AS10" i="1"/>
  <c r="AT10" i="1"/>
  <c r="AZ10" i="1"/>
  <c r="AU10" i="1"/>
  <c r="R10" i="1"/>
  <c r="BA9" i="1"/>
  <c r="AA9" i="1"/>
  <c r="AB9" i="1"/>
  <c r="AD9" i="1"/>
  <c r="AG9" i="1"/>
  <c r="AH9" i="1"/>
  <c r="AJ9" i="1"/>
  <c r="AL9" i="1"/>
  <c r="AN9" i="1"/>
  <c r="AQ9" i="1"/>
  <c r="AR9" i="1"/>
  <c r="AS9" i="1"/>
  <c r="AT9" i="1"/>
  <c r="AZ9" i="1"/>
  <c r="AU9" i="1"/>
  <c r="R9" i="1"/>
  <c r="BA8" i="1"/>
  <c r="AA8" i="1"/>
  <c r="AB8" i="1"/>
  <c r="AD8" i="1"/>
  <c r="AG8" i="1"/>
  <c r="AH8" i="1"/>
  <c r="AJ8" i="1"/>
  <c r="AL8" i="1"/>
  <c r="AN8" i="1"/>
  <c r="AQ8" i="1"/>
  <c r="AR8" i="1"/>
  <c r="AS8" i="1"/>
  <c r="AT8" i="1"/>
  <c r="AZ8" i="1"/>
  <c r="AU8" i="1"/>
  <c r="R8" i="1"/>
  <c r="BA7" i="1"/>
  <c r="AA7" i="1"/>
  <c r="AB7" i="1"/>
  <c r="AD7" i="1"/>
  <c r="AG7" i="1"/>
  <c r="AH7" i="1"/>
  <c r="AJ7" i="1"/>
  <c r="AL7" i="1"/>
  <c r="AN7" i="1"/>
  <c r="AQ7" i="1"/>
  <c r="AR7" i="1"/>
  <c r="AS7" i="1"/>
  <c r="AT7" i="1"/>
  <c r="AZ7" i="1"/>
  <c r="AU7" i="1"/>
  <c r="R7" i="1"/>
  <c r="BA6" i="1"/>
  <c r="AA6" i="1"/>
  <c r="AB6" i="1"/>
  <c r="AD6" i="1"/>
  <c r="AG6" i="1"/>
  <c r="AH6" i="1"/>
  <c r="AJ6" i="1"/>
  <c r="AL6" i="1"/>
  <c r="AN6" i="1"/>
  <c r="AQ6" i="1"/>
  <c r="AR6" i="1"/>
  <c r="AS6" i="1"/>
  <c r="AT6" i="1"/>
  <c r="AZ6" i="1"/>
  <c r="AU6" i="1"/>
  <c r="R6" i="1"/>
  <c r="BA5" i="1"/>
  <c r="AA5" i="1"/>
  <c r="AB5" i="1"/>
  <c r="AD5" i="1"/>
  <c r="AG5" i="1"/>
  <c r="AH5" i="1"/>
  <c r="AJ5" i="1"/>
  <c r="AL5" i="1"/>
  <c r="AN5" i="1"/>
  <c r="AQ5" i="1"/>
  <c r="AR5" i="1"/>
  <c r="AS5" i="1"/>
  <c r="AT5" i="1"/>
  <c r="AZ5" i="1"/>
  <c r="AU5" i="1"/>
  <c r="R5" i="1"/>
  <c r="BA4" i="1"/>
  <c r="AA4" i="1"/>
  <c r="AB4" i="1"/>
  <c r="AD4" i="1"/>
  <c r="AG4" i="1"/>
  <c r="AH4" i="1"/>
  <c r="AJ4" i="1"/>
  <c r="AL4" i="1"/>
  <c r="AN4" i="1"/>
  <c r="AQ4" i="1"/>
  <c r="AR4" i="1"/>
  <c r="AS4" i="1"/>
  <c r="AT4" i="1"/>
  <c r="AZ4" i="1"/>
  <c r="AU4" i="1"/>
  <c r="R4" i="1"/>
  <c r="BA3" i="1"/>
  <c r="AA3" i="1"/>
  <c r="AB3" i="1"/>
  <c r="AD3" i="1"/>
  <c r="AG3" i="1"/>
  <c r="AH3" i="1"/>
  <c r="AJ3" i="1"/>
  <c r="AL3" i="1"/>
  <c r="AN3" i="1"/>
  <c r="AQ3" i="1"/>
  <c r="AR3" i="1"/>
  <c r="AS3" i="1"/>
  <c r="AT3" i="1"/>
  <c r="AZ3" i="1"/>
  <c r="AU3" i="1"/>
  <c r="R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2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2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2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2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2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2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2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2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2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2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2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2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2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2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2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2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2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2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<sst xmlns="http://schemas.openxmlformats.org/spreadsheetml/2006/main" count="250" uniqueCount="100">
  <si>
    <t>Cost</t>
  </si>
  <si>
    <t>Freight</t>
  </si>
  <si>
    <t>Duty</t>
  </si>
  <si>
    <t>Load</t>
  </si>
  <si>
    <t>Price</t>
  </si>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</sst>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6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3" fillId="8" borderId="3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6" fillId="0" borderId="9" xfId="1" applyNumberFormat="1" applyFont="1" applyBorder="1" applyAlignment="1">
      <alignment wrapText="1"/>
    </xf>
    <xf numFmtId="1" fontId="6" fillId="0" borderId="9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5" fontId="6" fillId="7" borderId="9" xfId="1" applyNumberFormat="1" applyFont="1" applyFill="1" applyBorder="1" applyAlignment="1">
      <alignment wrapText="1"/>
    </xf>
    <xf numFmtId="165" fontId="6" fillId="5" borderId="9" xfId="1" applyNumberFormat="1" applyFont="1" applyFill="1" applyBorder="1" applyAlignment="1">
      <alignment wrapText="1"/>
    </xf>
    <xf numFmtId="10" fontId="6" fillId="5" borderId="9" xfId="1" applyNumberFormat="1" applyFont="1" applyFill="1" applyBorder="1" applyAlignment="1">
      <alignment wrapText="1"/>
    </xf>
    <xf numFmtId="165" fontId="7" fillId="9" borderId="9" xfId="1" applyNumberFormat="1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10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8" fillId="0" borderId="9" xfId="3" applyNumberFormat="1" applyFont="1" applyBorder="1" applyAlignment="1">
      <alignment wrapText="1"/>
    </xf>
    <xf numFmtId="1" fontId="2" fillId="0" borderId="9" xfId="0" applyNumberFormat="1" applyFont="1" applyBorder="1"/>
    <xf numFmtId="2" fontId="0" fillId="10" borderId="9" xfId="0" applyNumberFormat="1" applyFill="1" applyBorder="1"/>
    <xf numFmtId="1" fontId="0" fillId="10" borderId="9" xfId="0" applyNumberFormat="1" applyFill="1" applyBorder="1"/>
    <xf numFmtId="165" fontId="0" fillId="10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10" borderId="9" xfId="4" applyNumberFormat="1" applyFont="1" applyFill="1" applyBorder="1" applyAlignment="1"/>
    <xf numFmtId="1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164" fontId="0" fillId="0" borderId="9" xfId="0" applyNumberFormat="1" applyBorder="1"/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53"/>
  <sheetViews>
    <sheetView tabSelected="1" workbookViewId="0">
      <selection activeCell="F9" sqref="F9"/>
    </sheetView>
  </sheetViews>
  <sheetFormatPr defaultColWidth="9.1796875" defaultRowHeight="14.5" x14ac:dyDescent="0.35"/>
  <cols>
    <col min="1" max="1" width="9.1796875" style="1"/>
    <col min="2" max="2" width="8.9062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7.54296875" style="1" customWidth="1"/>
    <col min="9" max="9" width="7.453125" style="1" customWidth="1"/>
    <col min="10" max="10" width="8.54296875" style="1" customWidth="1"/>
    <col min="11" max="11" width="7" style="1" customWidth="1"/>
    <col min="12" max="13" width="6.1796875" style="1" customWidth="1"/>
    <col min="14" max="14" width="6.81640625" style="1" customWidth="1"/>
    <col min="15" max="15" width="5.6328125" style="1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08984375" style="5" customWidth="1"/>
    <col min="21" max="21" width="9.36328125" style="1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1" customWidth="1"/>
    <col min="30" max="30" width="8.90625" style="5" customWidth="1"/>
    <col min="31" max="31" width="7.81640625" style="1" customWidth="1"/>
    <col min="32" max="32" width="8.453125" style="7" customWidth="1"/>
    <col min="33" max="33" width="9" style="5" customWidth="1"/>
    <col min="34" max="34" width="8.36328125" style="5" customWidth="1"/>
    <col min="35" max="35" width="7.90625" style="7" customWidth="1"/>
    <col min="36" max="36" width="5.90625" style="5" customWidth="1"/>
    <col min="37" max="37" width="8.08984375" style="7" customWidth="1"/>
    <col min="38" max="38" width="9.26953125" style="5" customWidth="1"/>
    <col min="39" max="39" width="11.6328125" style="7" customWidth="1"/>
    <col min="40" max="40" width="10.90625" style="5" customWidth="1"/>
    <col min="41" max="41" width="9.6328125" style="1" customWidth="1"/>
    <col min="42" max="42" width="9.632812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7.08984375" style="7" customWidth="1"/>
    <col min="47" max="47" width="7.81640625" style="5" customWidth="1"/>
    <col min="48" max="48" width="9.6328125" style="5" customWidth="1"/>
    <col min="49" max="49" width="7.7265625" style="5" customWidth="1"/>
    <col min="50" max="50" width="12.08984375" style="7" customWidth="1"/>
    <col min="51" max="51" width="12.1796875" style="5" customWidth="1"/>
    <col min="52" max="52" width="11.81640625" style="1" customWidth="1"/>
    <col min="53" max="53" width="13.36328125" style="1" customWidth="1"/>
    <col min="54" max="54" width="9.1796875" style="1"/>
    <col min="55" max="56" width="9.1796875" style="5"/>
    <col min="57" max="16384" width="9.1796875" style="1"/>
  </cols>
  <sheetData>
    <row r="1" spans="1:56" x14ac:dyDescent="0.35">
      <c r="P1" s="8" t="s">
        <v>0</v>
      </c>
      <c r="Q1" s="8"/>
      <c r="R1" s="8"/>
      <c r="S1" s="8"/>
      <c r="T1" s="8"/>
      <c r="U1" s="9" t="s">
        <v>1</v>
      </c>
      <c r="V1" s="9"/>
      <c r="W1" s="9"/>
      <c r="X1" s="9"/>
      <c r="Y1" s="9"/>
      <c r="Z1" s="9"/>
      <c r="AA1" s="9"/>
      <c r="AB1" s="9"/>
      <c r="AC1" s="9"/>
      <c r="AD1" s="10"/>
      <c r="AE1" s="11" t="s">
        <v>2</v>
      </c>
      <c r="AF1" s="11"/>
      <c r="AG1" s="11"/>
      <c r="AI1" s="12" t="s">
        <v>3</v>
      </c>
      <c r="AJ1" s="13"/>
      <c r="AK1" s="13"/>
      <c r="AL1" s="13"/>
      <c r="AM1" s="13"/>
      <c r="AN1" s="13"/>
      <c r="AO1" s="13"/>
      <c r="AP1" s="13"/>
      <c r="AQ1" s="13"/>
      <c r="AR1" s="14"/>
      <c r="AS1" s="15" t="s">
        <v>4</v>
      </c>
      <c r="AT1" s="16"/>
      <c r="AU1" s="16"/>
      <c r="AV1" s="16"/>
      <c r="AW1" s="16"/>
      <c r="AX1" s="17"/>
      <c r="AY1" s="18"/>
      <c r="AZ1" s="19"/>
      <c r="BA1" s="19"/>
      <c r="BC1" s="1"/>
      <c r="BD1" s="1"/>
    </row>
    <row r="2" spans="1:56" ht="68" customHeight="1" x14ac:dyDescent="0.35">
      <c r="A2" s="20" t="s">
        <v>5</v>
      </c>
      <c r="B2" s="21" t="s">
        <v>6</v>
      </c>
      <c r="C2" s="21" t="s">
        <v>7</v>
      </c>
      <c r="D2" s="22" t="s">
        <v>8</v>
      </c>
      <c r="E2" s="23" t="s">
        <v>9</v>
      </c>
      <c r="F2" s="24" t="s">
        <v>10</v>
      </c>
      <c r="G2" s="23" t="s">
        <v>11</v>
      </c>
      <c r="H2" s="22" t="s">
        <v>12</v>
      </c>
      <c r="I2" s="22" t="s">
        <v>13</v>
      </c>
      <c r="J2" s="22" t="s">
        <v>14</v>
      </c>
      <c r="K2" s="22" t="s">
        <v>15</v>
      </c>
      <c r="L2" s="22" t="s">
        <v>16</v>
      </c>
      <c r="M2" s="22" t="s">
        <v>17</v>
      </c>
      <c r="N2" s="22" t="s">
        <v>18</v>
      </c>
      <c r="O2" s="22" t="s">
        <v>19</v>
      </c>
      <c r="P2" s="25" t="s">
        <v>20</v>
      </c>
      <c r="Q2" s="26" t="s">
        <v>21</v>
      </c>
      <c r="R2" s="27" t="s">
        <v>22</v>
      </c>
      <c r="S2" s="28" t="s">
        <v>23</v>
      </c>
      <c r="T2" s="29" t="s">
        <v>24</v>
      </c>
      <c r="U2" s="30" t="s">
        <v>25</v>
      </c>
      <c r="V2" s="31" t="s">
        <v>26</v>
      </c>
      <c r="W2" s="31" t="s">
        <v>27</v>
      </c>
      <c r="X2" s="31" t="s">
        <v>28</v>
      </c>
      <c r="Y2" s="31" t="s">
        <v>29</v>
      </c>
      <c r="Z2" s="32" t="s">
        <v>30</v>
      </c>
      <c r="AA2" s="33" t="s">
        <v>31</v>
      </c>
      <c r="AB2" s="34" t="s">
        <v>32</v>
      </c>
      <c r="AC2" s="21" t="s">
        <v>33</v>
      </c>
      <c r="AD2" s="35" t="s">
        <v>34</v>
      </c>
      <c r="AE2" s="21" t="s">
        <v>35</v>
      </c>
      <c r="AF2" s="36" t="s">
        <v>36</v>
      </c>
      <c r="AG2" s="37" t="s">
        <v>37</v>
      </c>
      <c r="AH2" s="35" t="s">
        <v>38</v>
      </c>
      <c r="AI2" s="36" t="s">
        <v>39</v>
      </c>
      <c r="AJ2" s="35" t="s">
        <v>40</v>
      </c>
      <c r="AK2" s="36" t="s">
        <v>41</v>
      </c>
      <c r="AL2" s="35" t="s">
        <v>42</v>
      </c>
      <c r="AM2" s="36" t="s">
        <v>43</v>
      </c>
      <c r="AN2" s="35" t="s">
        <v>44</v>
      </c>
      <c r="AO2" s="30" t="s">
        <v>45</v>
      </c>
      <c r="AP2" s="36" t="s">
        <v>46</v>
      </c>
      <c r="AQ2" s="35" t="s">
        <v>47</v>
      </c>
      <c r="AR2" s="35" t="s">
        <v>48</v>
      </c>
      <c r="AS2" s="38" t="s">
        <v>49</v>
      </c>
      <c r="AT2" s="39" t="s">
        <v>50</v>
      </c>
      <c r="AU2" s="38" t="s">
        <v>51</v>
      </c>
      <c r="AV2" s="40" t="s">
        <v>52</v>
      </c>
      <c r="AW2" s="41" t="s">
        <v>53</v>
      </c>
      <c r="AX2" s="41" t="s">
        <v>54</v>
      </c>
      <c r="AY2" s="21" t="s">
        <v>55</v>
      </c>
      <c r="AZ2" s="42" t="s">
        <v>56</v>
      </c>
      <c r="BA2" s="42" t="s">
        <v>57</v>
      </c>
      <c r="BC2" s="1"/>
      <c r="BD2" s="1"/>
    </row>
    <row r="3" spans="1:56" customFormat="1" x14ac:dyDescent="0.35">
      <c r="A3" s="43"/>
      <c r="B3" s="44">
        <v>1</v>
      </c>
      <c r="C3" s="43"/>
      <c r="D3" s="43"/>
      <c r="E3" s="43" t="s">
        <v>58</v>
      </c>
      <c r="F3" s="43"/>
      <c r="G3" s="43"/>
      <c r="H3" s="45" t="s">
        <v>59</v>
      </c>
      <c r="I3" s="43" t="s">
        <v>60</v>
      </c>
      <c r="J3" s="43" t="s">
        <v>61</v>
      </c>
      <c r="K3" s="46" t="s">
        <v>62</v>
      </c>
      <c r="L3" s="43" t="s">
        <v>63</v>
      </c>
      <c r="M3" s="43"/>
      <c r="N3" s="43"/>
      <c r="O3" s="43"/>
      <c r="P3" s="45">
        <v>66.8</v>
      </c>
      <c r="Q3" s="45">
        <v>8.1999999999999993</v>
      </c>
      <c r="R3" s="47">
        <f>IF(ISERROR(P3/Q3),"",P3/Q3)</f>
        <v>8.1463414634146343</v>
      </c>
      <c r="S3" s="48">
        <v>8.1463414634146343</v>
      </c>
      <c r="T3" s="49"/>
      <c r="U3" s="43"/>
      <c r="V3" s="50">
        <v>45</v>
      </c>
      <c r="W3" s="50">
        <v>43</v>
      </c>
      <c r="X3" s="50">
        <v>25</v>
      </c>
      <c r="Y3" s="45"/>
      <c r="Z3" s="51">
        <v>2</v>
      </c>
      <c r="AA3" s="52">
        <f>IF(V3="","",V3*W3*X3/1000000)</f>
        <v>4.8375000000000001E-2</v>
      </c>
      <c r="AB3" s="53">
        <f>IF(Z3="","",65/AA3*Z3)</f>
        <v>2687.3385012919898</v>
      </c>
      <c r="AC3" s="43">
        <v>2000</v>
      </c>
      <c r="AD3" s="54">
        <f>IF(ISERROR(AC3/AB3),"",AC3/AB3)</f>
        <v>0.74423076923076914</v>
      </c>
      <c r="AE3" s="46" t="s">
        <v>64</v>
      </c>
      <c r="AF3" s="55">
        <v>0.32800000000000001</v>
      </c>
      <c r="AG3" s="54">
        <f>IF(ISERROR(S3*AF3),"",S3*AF3)</f>
        <v>2.6720000000000002</v>
      </c>
      <c r="AH3" s="54">
        <f t="shared" ref="AH3:AH52" si="0">IF(ISERROR(S3+AD3+AG3),"",S3+AD3+AG3)</f>
        <v>11.562572232645405</v>
      </c>
      <c r="AI3" s="56">
        <v>0</v>
      </c>
      <c r="AJ3" s="54">
        <f t="shared" ref="AJ3:AJ52" si="1">IF(ISERROR(AV3*AI3),"",AV3*AI3)</f>
        <v>0</v>
      </c>
      <c r="AK3" s="56">
        <v>0</v>
      </c>
      <c r="AL3" s="54">
        <f t="shared" ref="AL3:AL52" si="2">IF(ISERROR(AV3*AK3),"",AV3*AK3)</f>
        <v>0</v>
      </c>
      <c r="AM3" s="56">
        <v>0</v>
      </c>
      <c r="AN3" s="54">
        <f t="shared" ref="AN3:AN52" si="3">IF(ISERROR(AV3*AM3),"",AV3*AM3)</f>
        <v>0</v>
      </c>
      <c r="AO3" s="43" t="s">
        <v>65</v>
      </c>
      <c r="AP3" s="56">
        <v>0</v>
      </c>
      <c r="AQ3" s="54">
        <f t="shared" ref="AQ3:AQ52" si="4">IF(ISERROR(AV3*AP3),"",AV3*AP3)</f>
        <v>0</v>
      </c>
      <c r="AR3" s="54">
        <f>IF(ISERROR(AJ3+AL3+AN3+AQ3),"",AJ3+AL3+AN3+AQ3)</f>
        <v>0</v>
      </c>
      <c r="AS3" s="54">
        <f t="shared" ref="AS3:AS52" si="5">IF(ISERROR(AH3+AR3),"",AH3+AR3)</f>
        <v>11.562572232645405</v>
      </c>
      <c r="AT3" s="57">
        <f>IF(ISERROR((AV3-AS3)/AV3),"",(AV3-AS3)/AV3)</f>
        <v>0.16575957917421319</v>
      </c>
      <c r="AU3" s="54">
        <f t="shared" ref="AU3:AU52" si="6">IF(ISERROR(AW3*(1-AX3)),"",AW3*(1-AX3))</f>
        <v>29.99</v>
      </c>
      <c r="AV3" s="49">
        <v>13.86</v>
      </c>
      <c r="AW3" s="45">
        <v>29.99</v>
      </c>
      <c r="AX3" s="56"/>
      <c r="AY3" s="43">
        <v>900</v>
      </c>
      <c r="AZ3" s="49">
        <f>IF(ISERROR(AT3*AY3),"",AS3*AY3)</f>
        <v>10406.315009380864</v>
      </c>
      <c r="BA3" s="49">
        <f>IF(ISERROR(AV3*AY3),"",AV3*AY3)</f>
        <v>12474</v>
      </c>
    </row>
    <row r="4" spans="1:56" customFormat="1" x14ac:dyDescent="0.35">
      <c r="A4" s="43"/>
      <c r="B4" s="44">
        <v>2</v>
      </c>
      <c r="C4" s="43"/>
      <c r="D4" s="43"/>
      <c r="E4" s="43" t="s">
        <v>58</v>
      </c>
      <c r="F4" s="43"/>
      <c r="G4" s="43"/>
      <c r="H4" s="45" t="s">
        <v>59</v>
      </c>
      <c r="I4" s="43" t="s">
        <v>60</v>
      </c>
      <c r="J4" s="43" t="s">
        <v>61</v>
      </c>
      <c r="K4" s="46" t="s">
        <v>66</v>
      </c>
      <c r="L4" s="43" t="s">
        <v>63</v>
      </c>
      <c r="M4" s="43"/>
      <c r="N4" s="43"/>
      <c r="O4" s="43"/>
      <c r="P4" s="45">
        <v>77.3</v>
      </c>
      <c r="Q4" s="45">
        <v>8.1999999999999993</v>
      </c>
      <c r="R4" s="47">
        <f t="shared" ref="R4:R52" si="7">IF(ISERROR(P4/Q4),"",P4/Q4)</f>
        <v>9.4268292682926838</v>
      </c>
      <c r="S4" s="48">
        <v>9.4268292682926838</v>
      </c>
      <c r="T4" s="49"/>
      <c r="U4" s="43"/>
      <c r="V4" s="50">
        <v>45</v>
      </c>
      <c r="W4" s="50">
        <v>43</v>
      </c>
      <c r="X4" s="50">
        <v>28</v>
      </c>
      <c r="Y4" s="45"/>
      <c r="Z4" s="58">
        <v>2</v>
      </c>
      <c r="AA4" s="52">
        <f t="shared" ref="AA4:AA52" si="8">IF(V4="","",V4*W4*X4/1000000)</f>
        <v>5.4179999999999999E-2</v>
      </c>
      <c r="AB4" s="53">
        <f t="shared" ref="AB4:AB52" si="9">IF(Z4="","",65/AA4*Z4)</f>
        <v>2399.4093761535623</v>
      </c>
      <c r="AC4" s="43">
        <v>2000</v>
      </c>
      <c r="AD4" s="54">
        <f t="shared" ref="AD4:AD52" si="10">IF(ISERROR(AC4/AB4),"",AC4/AB4)</f>
        <v>0.83353846153846145</v>
      </c>
      <c r="AE4" s="46" t="s">
        <v>64</v>
      </c>
      <c r="AF4" s="55">
        <v>0.32800000000000001</v>
      </c>
      <c r="AG4" s="54">
        <f>IF(ISERROR(S4*AF4),"",S4*AF4)</f>
        <v>3.0920000000000005</v>
      </c>
      <c r="AH4" s="54">
        <f t="shared" si="0"/>
        <v>13.352367729831146</v>
      </c>
      <c r="AI4" s="56">
        <v>0</v>
      </c>
      <c r="AJ4" s="54">
        <f t="shared" si="1"/>
        <v>0</v>
      </c>
      <c r="AK4" s="56">
        <v>0</v>
      </c>
      <c r="AL4" s="54">
        <f t="shared" si="2"/>
        <v>0</v>
      </c>
      <c r="AM4" s="56">
        <v>0</v>
      </c>
      <c r="AN4" s="54">
        <f t="shared" si="3"/>
        <v>0</v>
      </c>
      <c r="AO4" s="43" t="s">
        <v>65</v>
      </c>
      <c r="AP4" s="56">
        <v>0</v>
      </c>
      <c r="AQ4" s="54">
        <f t="shared" si="4"/>
        <v>0</v>
      </c>
      <c r="AR4" s="54">
        <f t="shared" ref="AR4:AR52" si="11">IF(ISERROR(AJ4+AL4+AN4+AQ4),"",AJ4+AL4+AN4+AQ4)</f>
        <v>0</v>
      </c>
      <c r="AS4" s="54">
        <f t="shared" si="5"/>
        <v>13.352367729831146</v>
      </c>
      <c r="AT4" s="57">
        <f t="shared" ref="AT4:AT52" si="12">IF(ISERROR((AV4-AS4)/AV4),"",(AV4-AS4)/AV4)</f>
        <v>0.15223062032818122</v>
      </c>
      <c r="AU4" s="54">
        <f t="shared" si="6"/>
        <v>34.99</v>
      </c>
      <c r="AV4" s="49">
        <v>15.75</v>
      </c>
      <c r="AW4" s="45">
        <v>34.99</v>
      </c>
      <c r="AX4" s="56"/>
      <c r="AY4" s="43">
        <v>600</v>
      </c>
      <c r="AZ4" s="49">
        <f t="shared" ref="AZ4:AZ52" si="13">IF(ISERROR(AT4*AY4),"",AS4*AY4)</f>
        <v>8011.4206378986873</v>
      </c>
      <c r="BA4" s="49">
        <f t="shared" ref="BA4:BA52" si="14">IF(ISERROR(AV4*AY4),"",AV4*AY4)</f>
        <v>9450</v>
      </c>
    </row>
    <row r="5" spans="1:56" customFormat="1" x14ac:dyDescent="0.35">
      <c r="A5" s="43"/>
      <c r="B5" s="44">
        <v>3</v>
      </c>
      <c r="C5" s="43"/>
      <c r="D5" s="43"/>
      <c r="E5" s="43" t="s">
        <v>67</v>
      </c>
      <c r="F5" s="43"/>
      <c r="G5" s="43"/>
      <c r="H5" s="43" t="s">
        <v>68</v>
      </c>
      <c r="I5" s="43" t="s">
        <v>60</v>
      </c>
      <c r="J5" s="43" t="s">
        <v>69</v>
      </c>
      <c r="K5" s="43" t="s">
        <v>70</v>
      </c>
      <c r="L5" s="43" t="s">
        <v>71</v>
      </c>
      <c r="M5" s="43"/>
      <c r="N5" s="43"/>
      <c r="O5" s="43"/>
      <c r="P5" s="45">
        <v>61.099999999999994</v>
      </c>
      <c r="Q5" s="45">
        <v>8.1999999999999993</v>
      </c>
      <c r="R5" s="47">
        <f t="shared" si="7"/>
        <v>7.4512195121951219</v>
      </c>
      <c r="S5" s="48">
        <v>7.4512195121951219</v>
      </c>
      <c r="T5" s="49"/>
      <c r="U5" s="43"/>
      <c r="V5" s="50">
        <v>45</v>
      </c>
      <c r="W5" s="50">
        <v>43</v>
      </c>
      <c r="X5" s="50">
        <v>20</v>
      </c>
      <c r="Y5" s="45"/>
      <c r="Z5" s="58">
        <v>2</v>
      </c>
      <c r="AA5" s="52">
        <f t="shared" si="8"/>
        <v>3.8699999999999998E-2</v>
      </c>
      <c r="AB5" s="53">
        <f t="shared" si="9"/>
        <v>3359.1731266149873</v>
      </c>
      <c r="AC5" s="43">
        <v>2000</v>
      </c>
      <c r="AD5" s="54">
        <f t="shared" si="10"/>
        <v>0.5953846153846154</v>
      </c>
      <c r="AE5" s="46" t="s">
        <v>64</v>
      </c>
      <c r="AF5" s="55">
        <v>0.32800000000000001</v>
      </c>
      <c r="AG5" s="54">
        <f t="shared" ref="AG5:AG52" si="15">IF(ISERROR(S5*AF5),"",S5*AF5)</f>
        <v>2.444</v>
      </c>
      <c r="AH5" s="54">
        <f t="shared" si="0"/>
        <v>10.490604127579736</v>
      </c>
      <c r="AI5" s="56">
        <v>0</v>
      </c>
      <c r="AJ5" s="54">
        <f t="shared" si="1"/>
        <v>0</v>
      </c>
      <c r="AK5" s="56">
        <v>0</v>
      </c>
      <c r="AL5" s="54">
        <f t="shared" si="2"/>
        <v>0</v>
      </c>
      <c r="AM5" s="56">
        <v>0</v>
      </c>
      <c r="AN5" s="54">
        <f t="shared" si="3"/>
        <v>0</v>
      </c>
      <c r="AO5" s="43" t="s">
        <v>65</v>
      </c>
      <c r="AP5" s="56">
        <v>0</v>
      </c>
      <c r="AQ5" s="54">
        <f t="shared" si="4"/>
        <v>0</v>
      </c>
      <c r="AR5" s="54">
        <f t="shared" si="11"/>
        <v>0</v>
      </c>
      <c r="AS5" s="54">
        <f t="shared" si="5"/>
        <v>10.490604127579736</v>
      </c>
      <c r="AT5" s="57">
        <f t="shared" si="12"/>
        <v>0.20645959700607142</v>
      </c>
      <c r="AU5" s="54">
        <f t="shared" si="6"/>
        <v>29.99</v>
      </c>
      <c r="AV5" s="49">
        <v>13.22</v>
      </c>
      <c r="AW5" s="45">
        <v>29.99</v>
      </c>
      <c r="AX5" s="56"/>
      <c r="AY5" s="43">
        <v>900</v>
      </c>
      <c r="AZ5" s="49">
        <f t="shared" si="13"/>
        <v>9441.5437148217625</v>
      </c>
      <c r="BA5" s="49">
        <f t="shared" si="14"/>
        <v>11898</v>
      </c>
    </row>
    <row r="6" spans="1:56" customFormat="1" x14ac:dyDescent="0.35">
      <c r="A6" s="43"/>
      <c r="B6" s="44">
        <v>4</v>
      </c>
      <c r="C6" s="43"/>
      <c r="D6" s="43"/>
      <c r="E6" s="43" t="s">
        <v>67</v>
      </c>
      <c r="F6" s="43"/>
      <c r="G6" s="43"/>
      <c r="H6" s="43" t="s">
        <v>68</v>
      </c>
      <c r="I6" s="43" t="s">
        <v>60</v>
      </c>
      <c r="J6" s="43" t="s">
        <v>69</v>
      </c>
      <c r="K6" s="43" t="s">
        <v>72</v>
      </c>
      <c r="L6" s="43" t="s">
        <v>71</v>
      </c>
      <c r="M6" s="43"/>
      <c r="N6" s="43"/>
      <c r="O6" s="43"/>
      <c r="P6" s="45">
        <v>68.8</v>
      </c>
      <c r="Q6" s="45">
        <v>8.1999999999999993</v>
      </c>
      <c r="R6" s="47">
        <f t="shared" si="7"/>
        <v>8.3902439024390247</v>
      </c>
      <c r="S6" s="48">
        <v>8.3902439024390247</v>
      </c>
      <c r="T6" s="49"/>
      <c r="U6" s="43"/>
      <c r="V6" s="50">
        <v>45</v>
      </c>
      <c r="W6" s="50">
        <v>43</v>
      </c>
      <c r="X6" s="50">
        <v>23</v>
      </c>
      <c r="Y6" s="45"/>
      <c r="Z6" s="58">
        <v>2</v>
      </c>
      <c r="AA6" s="52">
        <f t="shared" si="8"/>
        <v>4.4505000000000003E-2</v>
      </c>
      <c r="AB6" s="53">
        <f t="shared" si="9"/>
        <v>2921.0201100999884</v>
      </c>
      <c r="AC6" s="43">
        <v>2000</v>
      </c>
      <c r="AD6" s="54">
        <f t="shared" si="10"/>
        <v>0.68469230769230782</v>
      </c>
      <c r="AE6" s="46" t="s">
        <v>64</v>
      </c>
      <c r="AF6" s="55">
        <v>0.32800000000000001</v>
      </c>
      <c r="AG6" s="54">
        <f t="shared" si="15"/>
        <v>2.7520000000000002</v>
      </c>
      <c r="AH6" s="54">
        <f t="shared" si="0"/>
        <v>11.826936210131333</v>
      </c>
      <c r="AI6" s="56">
        <v>0</v>
      </c>
      <c r="AJ6" s="54">
        <f t="shared" si="1"/>
        <v>0</v>
      </c>
      <c r="AK6" s="56">
        <v>0</v>
      </c>
      <c r="AL6" s="54">
        <f t="shared" si="2"/>
        <v>0</v>
      </c>
      <c r="AM6" s="56">
        <v>0</v>
      </c>
      <c r="AN6" s="54">
        <f t="shared" si="3"/>
        <v>0</v>
      </c>
      <c r="AO6" s="43" t="s">
        <v>65</v>
      </c>
      <c r="AP6" s="56">
        <v>0</v>
      </c>
      <c r="AQ6" s="54">
        <f t="shared" si="4"/>
        <v>0</v>
      </c>
      <c r="AR6" s="54">
        <f t="shared" si="11"/>
        <v>0</v>
      </c>
      <c r="AS6" s="54">
        <f t="shared" si="5"/>
        <v>11.826936210131333</v>
      </c>
      <c r="AT6" s="57">
        <f t="shared" si="12"/>
        <v>0.22242365482371257</v>
      </c>
      <c r="AU6" s="54">
        <f t="shared" si="6"/>
        <v>34.99</v>
      </c>
      <c r="AV6" s="49">
        <v>15.21</v>
      </c>
      <c r="AW6" s="45">
        <v>34.99</v>
      </c>
      <c r="AX6" s="56"/>
      <c r="AY6" s="43">
        <v>600</v>
      </c>
      <c r="AZ6" s="49">
        <f t="shared" si="13"/>
        <v>7096.1617260787998</v>
      </c>
      <c r="BA6" s="49">
        <f t="shared" si="14"/>
        <v>9126</v>
      </c>
    </row>
    <row r="7" spans="1:56" customFormat="1" x14ac:dyDescent="0.35">
      <c r="A7" s="43"/>
      <c r="B7" s="44">
        <v>5</v>
      </c>
      <c r="C7" s="43"/>
      <c r="D7" s="43"/>
      <c r="E7" s="43" t="s">
        <v>73</v>
      </c>
      <c r="F7" s="43"/>
      <c r="G7" s="43"/>
      <c r="H7" s="43" t="s">
        <v>74</v>
      </c>
      <c r="I7" s="43" t="s">
        <v>60</v>
      </c>
      <c r="J7" s="43" t="s">
        <v>75</v>
      </c>
      <c r="K7" s="43" t="s">
        <v>76</v>
      </c>
      <c r="L7" s="45" t="s">
        <v>77</v>
      </c>
      <c r="M7" s="43"/>
      <c r="N7" s="43"/>
      <c r="O7" s="43"/>
      <c r="P7" s="45">
        <v>72</v>
      </c>
      <c r="Q7" s="45">
        <v>8.1999999999999993</v>
      </c>
      <c r="R7" s="47">
        <f t="shared" si="7"/>
        <v>8.7804878048780495</v>
      </c>
      <c r="S7" s="48">
        <v>8.5</v>
      </c>
      <c r="T7" s="49"/>
      <c r="U7" s="43"/>
      <c r="V7" s="50">
        <v>45</v>
      </c>
      <c r="W7" s="50">
        <v>42</v>
      </c>
      <c r="X7" s="50">
        <v>21</v>
      </c>
      <c r="Y7" s="45"/>
      <c r="Z7" s="58">
        <v>2</v>
      </c>
      <c r="AA7" s="52">
        <f t="shared" si="8"/>
        <v>3.9690000000000003E-2</v>
      </c>
      <c r="AB7" s="53">
        <f t="shared" si="9"/>
        <v>3275.3842277651797</v>
      </c>
      <c r="AC7" s="43">
        <v>2000</v>
      </c>
      <c r="AD7" s="54">
        <f t="shared" si="10"/>
        <v>0.61061538461538467</v>
      </c>
      <c r="AE7" s="46" t="s">
        <v>64</v>
      </c>
      <c r="AF7" s="55">
        <v>0.32800000000000001</v>
      </c>
      <c r="AG7" s="54">
        <f t="shared" si="15"/>
        <v>2.7880000000000003</v>
      </c>
      <c r="AH7" s="54">
        <f t="shared" si="0"/>
        <v>11.898615384615384</v>
      </c>
      <c r="AI7" s="56">
        <v>0</v>
      </c>
      <c r="AJ7" s="54">
        <f t="shared" si="1"/>
        <v>0</v>
      </c>
      <c r="AK7" s="56">
        <v>0</v>
      </c>
      <c r="AL7" s="54">
        <f t="shared" si="2"/>
        <v>0</v>
      </c>
      <c r="AM7" s="56">
        <v>0</v>
      </c>
      <c r="AN7" s="54">
        <f t="shared" si="3"/>
        <v>0</v>
      </c>
      <c r="AO7" s="43" t="s">
        <v>65</v>
      </c>
      <c r="AP7" s="56">
        <v>0</v>
      </c>
      <c r="AQ7" s="54">
        <f t="shared" si="4"/>
        <v>0</v>
      </c>
      <c r="AR7" s="54">
        <f t="shared" si="11"/>
        <v>0</v>
      </c>
      <c r="AS7" s="54">
        <f t="shared" si="5"/>
        <v>11.898615384615384</v>
      </c>
      <c r="AT7" s="57">
        <f t="shared" si="12"/>
        <v>0.18278740490278955</v>
      </c>
      <c r="AU7" s="54">
        <f t="shared" si="6"/>
        <v>34.99</v>
      </c>
      <c r="AV7" s="49">
        <v>14.56</v>
      </c>
      <c r="AW7" s="45">
        <v>34.99</v>
      </c>
      <c r="AX7" s="56"/>
      <c r="AY7" s="43">
        <v>900</v>
      </c>
      <c r="AZ7" s="49">
        <f t="shared" si="13"/>
        <v>10708.753846153846</v>
      </c>
      <c r="BA7" s="49">
        <f t="shared" si="14"/>
        <v>13104</v>
      </c>
    </row>
    <row r="8" spans="1:56" customFormat="1" x14ac:dyDescent="0.35">
      <c r="A8" s="43"/>
      <c r="B8" s="44">
        <v>6</v>
      </c>
      <c r="C8" s="43"/>
      <c r="D8" s="43"/>
      <c r="E8" s="43" t="s">
        <v>73</v>
      </c>
      <c r="F8" s="43"/>
      <c r="G8" s="43"/>
      <c r="H8" s="43" t="s">
        <v>74</v>
      </c>
      <c r="I8" s="43" t="s">
        <v>60</v>
      </c>
      <c r="J8" s="43" t="s">
        <v>75</v>
      </c>
      <c r="K8" s="43" t="s">
        <v>78</v>
      </c>
      <c r="L8" s="45" t="s">
        <v>77</v>
      </c>
      <c r="M8" s="43"/>
      <c r="N8" s="43"/>
      <c r="O8" s="43"/>
      <c r="P8" s="45">
        <v>82</v>
      </c>
      <c r="Q8" s="45">
        <v>8.1999999999999993</v>
      </c>
      <c r="R8" s="47">
        <f t="shared" si="7"/>
        <v>10</v>
      </c>
      <c r="S8" s="48">
        <v>9.9</v>
      </c>
      <c r="T8" s="49"/>
      <c r="U8" s="43"/>
      <c r="V8" s="50">
        <v>45</v>
      </c>
      <c r="W8" s="50">
        <v>42</v>
      </c>
      <c r="X8" s="50">
        <v>24</v>
      </c>
      <c r="Y8" s="45"/>
      <c r="Z8" s="58">
        <v>2</v>
      </c>
      <c r="AA8" s="52">
        <f t="shared" si="8"/>
        <v>4.5359999999999998E-2</v>
      </c>
      <c r="AB8" s="53">
        <f t="shared" si="9"/>
        <v>2865.9611992945329</v>
      </c>
      <c r="AC8" s="43">
        <v>2000</v>
      </c>
      <c r="AD8" s="54">
        <f t="shared" si="10"/>
        <v>0.69784615384615378</v>
      </c>
      <c r="AE8" s="46" t="s">
        <v>64</v>
      </c>
      <c r="AF8" s="55">
        <v>0.32800000000000001</v>
      </c>
      <c r="AG8" s="54">
        <f t="shared" si="15"/>
        <v>3.2472000000000003</v>
      </c>
      <c r="AH8" s="54">
        <f t="shared" si="0"/>
        <v>13.845046153846155</v>
      </c>
      <c r="AI8" s="56">
        <v>0</v>
      </c>
      <c r="AJ8" s="54">
        <f t="shared" si="1"/>
        <v>0</v>
      </c>
      <c r="AK8" s="56">
        <v>0</v>
      </c>
      <c r="AL8" s="54">
        <f t="shared" si="2"/>
        <v>0</v>
      </c>
      <c r="AM8" s="56">
        <v>0</v>
      </c>
      <c r="AN8" s="54">
        <f t="shared" si="3"/>
        <v>0</v>
      </c>
      <c r="AO8" s="43" t="s">
        <v>65</v>
      </c>
      <c r="AP8" s="56">
        <v>0</v>
      </c>
      <c r="AQ8" s="54">
        <f t="shared" si="4"/>
        <v>0</v>
      </c>
      <c r="AR8" s="54">
        <f t="shared" si="11"/>
        <v>0</v>
      </c>
      <c r="AS8" s="54">
        <f t="shared" si="5"/>
        <v>13.845046153846155</v>
      </c>
      <c r="AT8" s="57">
        <f t="shared" si="12"/>
        <v>0.16796597633136087</v>
      </c>
      <c r="AU8" s="54">
        <f t="shared" si="6"/>
        <v>39.99</v>
      </c>
      <c r="AV8" s="49">
        <v>16.64</v>
      </c>
      <c r="AW8" s="45">
        <v>39.99</v>
      </c>
      <c r="AX8" s="56"/>
      <c r="AY8" s="43">
        <v>600</v>
      </c>
      <c r="AZ8" s="49">
        <f t="shared" si="13"/>
        <v>8307.0276923076926</v>
      </c>
      <c r="BA8" s="49">
        <f t="shared" si="14"/>
        <v>9984</v>
      </c>
    </row>
    <row r="9" spans="1:56" customFormat="1" x14ac:dyDescent="0.35">
      <c r="A9" s="43"/>
      <c r="B9" s="44">
        <v>7</v>
      </c>
      <c r="C9" s="43"/>
      <c r="D9" s="43"/>
      <c r="E9" s="43" t="s">
        <v>79</v>
      </c>
      <c r="F9" t="s">
        <v>80</v>
      </c>
      <c r="G9" s="43"/>
      <c r="H9" s="43" t="s">
        <v>81</v>
      </c>
      <c r="I9" s="43" t="s">
        <v>60</v>
      </c>
      <c r="J9" s="46" t="s">
        <v>82</v>
      </c>
      <c r="K9" s="43" t="s">
        <v>70</v>
      </c>
      <c r="L9" s="45" t="s">
        <v>83</v>
      </c>
      <c r="M9" s="43"/>
      <c r="N9" s="43"/>
      <c r="O9" s="43"/>
      <c r="P9" s="45">
        <v>67.3</v>
      </c>
      <c r="Q9" s="45">
        <v>8.1999999999999993</v>
      </c>
      <c r="R9" s="47">
        <f t="shared" si="7"/>
        <v>8.2073170731707314</v>
      </c>
      <c r="S9" s="48">
        <v>8.2073170731707314</v>
      </c>
      <c r="T9" s="49"/>
      <c r="U9" s="43"/>
      <c r="V9" s="50">
        <v>45</v>
      </c>
      <c r="W9" s="50">
        <v>43</v>
      </c>
      <c r="X9" s="50">
        <v>20</v>
      </c>
      <c r="Y9" s="45"/>
      <c r="Z9" s="58">
        <v>2</v>
      </c>
      <c r="AA9" s="52">
        <f t="shared" si="8"/>
        <v>3.8699999999999998E-2</v>
      </c>
      <c r="AB9" s="53">
        <f t="shared" si="9"/>
        <v>3359.1731266149873</v>
      </c>
      <c r="AC9" s="43">
        <v>2000</v>
      </c>
      <c r="AD9" s="54">
        <f t="shared" si="10"/>
        <v>0.5953846153846154</v>
      </c>
      <c r="AE9" s="46" t="s">
        <v>64</v>
      </c>
      <c r="AF9" s="55">
        <v>0.32800000000000001</v>
      </c>
      <c r="AG9" s="54">
        <f t="shared" si="15"/>
        <v>2.6920000000000002</v>
      </c>
      <c r="AH9" s="54">
        <f t="shared" si="0"/>
        <v>11.494701688555347</v>
      </c>
      <c r="AI9" s="56">
        <v>0</v>
      </c>
      <c r="AJ9" s="54">
        <f t="shared" si="1"/>
        <v>0</v>
      </c>
      <c r="AK9" s="56">
        <v>0</v>
      </c>
      <c r="AL9" s="54">
        <f t="shared" si="2"/>
        <v>0</v>
      </c>
      <c r="AM9" s="56">
        <v>0</v>
      </c>
      <c r="AN9" s="54">
        <f t="shared" si="3"/>
        <v>0</v>
      </c>
      <c r="AO9" s="43" t="s">
        <v>65</v>
      </c>
      <c r="AP9" s="56">
        <v>0</v>
      </c>
      <c r="AQ9" s="54">
        <f t="shared" si="4"/>
        <v>0</v>
      </c>
      <c r="AR9" s="54">
        <f t="shared" si="11"/>
        <v>0</v>
      </c>
      <c r="AS9" s="54">
        <f t="shared" si="5"/>
        <v>11.494701688555347</v>
      </c>
      <c r="AT9" s="57">
        <f t="shared" si="12"/>
        <v>0.22437910333634636</v>
      </c>
      <c r="AU9" s="54">
        <f t="shared" si="6"/>
        <v>29.99</v>
      </c>
      <c r="AV9" s="49">
        <v>14.82</v>
      </c>
      <c r="AW9" s="45">
        <v>29.99</v>
      </c>
      <c r="AX9" s="56"/>
      <c r="AY9" s="43">
        <v>900</v>
      </c>
      <c r="AZ9" s="49">
        <f t="shared" si="13"/>
        <v>10345.231519699812</v>
      </c>
      <c r="BA9" s="49">
        <f t="shared" si="14"/>
        <v>13338</v>
      </c>
    </row>
    <row r="10" spans="1:56" customFormat="1" x14ac:dyDescent="0.35">
      <c r="A10" s="43"/>
      <c r="B10" s="44">
        <v>8</v>
      </c>
      <c r="C10" s="43"/>
      <c r="D10" s="43"/>
      <c r="E10" s="43" t="s">
        <v>79</v>
      </c>
      <c r="F10" t="s">
        <v>80</v>
      </c>
      <c r="G10" s="43"/>
      <c r="H10" s="43" t="s">
        <v>81</v>
      </c>
      <c r="I10" s="43" t="s">
        <v>60</v>
      </c>
      <c r="J10" s="46" t="s">
        <v>82</v>
      </c>
      <c r="K10" s="43" t="s">
        <v>72</v>
      </c>
      <c r="L10" s="45" t="s">
        <v>83</v>
      </c>
      <c r="M10" s="43"/>
      <c r="N10" s="43"/>
      <c r="O10" s="43"/>
      <c r="P10" s="45">
        <v>76</v>
      </c>
      <c r="Q10" s="45">
        <v>8.1999999999999993</v>
      </c>
      <c r="R10" s="47">
        <f t="shared" si="7"/>
        <v>9.2682926829268304</v>
      </c>
      <c r="S10" s="48">
        <v>9.2682926829268304</v>
      </c>
      <c r="T10" s="49"/>
      <c r="U10" s="43"/>
      <c r="V10" s="50">
        <v>45</v>
      </c>
      <c r="W10" s="50">
        <v>43</v>
      </c>
      <c r="X10" s="50">
        <v>23</v>
      </c>
      <c r="Y10" s="45"/>
      <c r="Z10" s="58">
        <v>2</v>
      </c>
      <c r="AA10" s="52">
        <f t="shared" si="8"/>
        <v>4.4505000000000003E-2</v>
      </c>
      <c r="AB10" s="53">
        <f t="shared" si="9"/>
        <v>2921.0201100999884</v>
      </c>
      <c r="AC10" s="43">
        <v>2000</v>
      </c>
      <c r="AD10" s="54">
        <f t="shared" si="10"/>
        <v>0.68469230769230782</v>
      </c>
      <c r="AE10" s="46" t="s">
        <v>64</v>
      </c>
      <c r="AF10" s="55">
        <v>0.32800000000000001</v>
      </c>
      <c r="AG10" s="54">
        <f t="shared" si="15"/>
        <v>3.0400000000000005</v>
      </c>
      <c r="AH10" s="54">
        <f t="shared" si="0"/>
        <v>12.992984990619139</v>
      </c>
      <c r="AI10" s="56">
        <v>0</v>
      </c>
      <c r="AJ10" s="54">
        <f t="shared" si="1"/>
        <v>0</v>
      </c>
      <c r="AK10" s="56">
        <v>0</v>
      </c>
      <c r="AL10" s="54">
        <f t="shared" si="2"/>
        <v>0</v>
      </c>
      <c r="AM10" s="56">
        <v>0</v>
      </c>
      <c r="AN10" s="54">
        <f t="shared" si="3"/>
        <v>0</v>
      </c>
      <c r="AO10" s="43" t="s">
        <v>65</v>
      </c>
      <c r="AP10" s="56">
        <v>0</v>
      </c>
      <c r="AQ10" s="54">
        <f t="shared" si="4"/>
        <v>0</v>
      </c>
      <c r="AR10" s="54">
        <f t="shared" si="11"/>
        <v>0</v>
      </c>
      <c r="AS10" s="54">
        <f t="shared" si="5"/>
        <v>12.992984990619139</v>
      </c>
      <c r="AT10" s="57">
        <f t="shared" si="12"/>
        <v>0.23839478366828021</v>
      </c>
      <c r="AU10" s="54">
        <f t="shared" si="6"/>
        <v>34.99</v>
      </c>
      <c r="AV10" s="49">
        <v>17.059999999999999</v>
      </c>
      <c r="AW10" s="45">
        <v>34.99</v>
      </c>
      <c r="AX10" s="56"/>
      <c r="AY10" s="43">
        <v>600</v>
      </c>
      <c r="AZ10" s="49">
        <f t="shared" si="13"/>
        <v>7795.7909943714831</v>
      </c>
      <c r="BA10" s="49">
        <f t="shared" si="14"/>
        <v>10236</v>
      </c>
    </row>
    <row r="11" spans="1:56" customFormat="1" x14ac:dyDescent="0.35">
      <c r="A11" s="43"/>
      <c r="B11" s="44">
        <v>9</v>
      </c>
      <c r="C11" s="43"/>
      <c r="D11" s="43"/>
      <c r="E11" s="43" t="s">
        <v>58</v>
      </c>
      <c r="F11" s="43"/>
      <c r="G11" s="43"/>
      <c r="H11" s="43" t="s">
        <v>59</v>
      </c>
      <c r="I11" s="43" t="s">
        <v>60</v>
      </c>
      <c r="J11" s="46" t="s">
        <v>61</v>
      </c>
      <c r="K11" s="46" t="s">
        <v>62</v>
      </c>
      <c r="L11" s="45" t="s">
        <v>84</v>
      </c>
      <c r="M11" s="43"/>
      <c r="N11" s="43"/>
      <c r="O11" s="43"/>
      <c r="P11" s="45">
        <v>66.8</v>
      </c>
      <c r="Q11" s="45">
        <v>8.1999999999999993</v>
      </c>
      <c r="R11" s="47">
        <f t="shared" si="7"/>
        <v>8.1463414634146343</v>
      </c>
      <c r="S11" s="48">
        <v>8.1463414634146343</v>
      </c>
      <c r="T11" s="49"/>
      <c r="U11" s="43"/>
      <c r="V11" s="50">
        <v>45</v>
      </c>
      <c r="W11" s="50">
        <v>43</v>
      </c>
      <c r="X11" s="50">
        <v>25</v>
      </c>
      <c r="Y11" s="45"/>
      <c r="Z11" s="58">
        <v>2</v>
      </c>
      <c r="AA11" s="52">
        <f t="shared" si="8"/>
        <v>4.8375000000000001E-2</v>
      </c>
      <c r="AB11" s="53">
        <f t="shared" si="9"/>
        <v>2687.3385012919898</v>
      </c>
      <c r="AC11" s="43">
        <v>2000</v>
      </c>
      <c r="AD11" s="54">
        <f t="shared" si="10"/>
        <v>0.74423076923076914</v>
      </c>
      <c r="AE11" s="46" t="s">
        <v>64</v>
      </c>
      <c r="AF11" s="55">
        <v>0.32800000000000001</v>
      </c>
      <c r="AG11" s="54">
        <f t="shared" si="15"/>
        <v>2.6720000000000002</v>
      </c>
      <c r="AH11" s="54">
        <f t="shared" si="0"/>
        <v>11.562572232645405</v>
      </c>
      <c r="AI11" s="56">
        <v>0</v>
      </c>
      <c r="AJ11" s="54">
        <f t="shared" si="1"/>
        <v>0</v>
      </c>
      <c r="AK11" s="56">
        <v>0</v>
      </c>
      <c r="AL11" s="54">
        <f t="shared" si="2"/>
        <v>0</v>
      </c>
      <c r="AM11" s="56">
        <v>0</v>
      </c>
      <c r="AN11" s="54">
        <f t="shared" si="3"/>
        <v>0</v>
      </c>
      <c r="AO11" s="43" t="s">
        <v>65</v>
      </c>
      <c r="AP11" s="56">
        <v>0</v>
      </c>
      <c r="AQ11" s="54">
        <f t="shared" si="4"/>
        <v>0</v>
      </c>
      <c r="AR11" s="54">
        <f t="shared" si="11"/>
        <v>0</v>
      </c>
      <c r="AS11" s="54">
        <f t="shared" si="5"/>
        <v>11.562572232645405</v>
      </c>
      <c r="AT11" s="57">
        <f t="shared" si="12"/>
        <v>0.16575957917421319</v>
      </c>
      <c r="AU11" s="54">
        <f t="shared" si="6"/>
        <v>29.99</v>
      </c>
      <c r="AV11" s="49">
        <v>13.86</v>
      </c>
      <c r="AW11" s="45">
        <v>29.99</v>
      </c>
      <c r="AX11" s="56"/>
      <c r="AY11" s="43">
        <v>900</v>
      </c>
      <c r="AZ11" s="49">
        <f t="shared" si="13"/>
        <v>10406.315009380864</v>
      </c>
      <c r="BA11" s="49">
        <f t="shared" si="14"/>
        <v>12474</v>
      </c>
    </row>
    <row r="12" spans="1:56" customFormat="1" x14ac:dyDescent="0.35">
      <c r="A12" s="43"/>
      <c r="B12" s="44">
        <v>10</v>
      </c>
      <c r="C12" s="43"/>
      <c r="D12" s="43"/>
      <c r="E12" s="43" t="s">
        <v>58</v>
      </c>
      <c r="F12" s="43"/>
      <c r="G12" s="43"/>
      <c r="H12" s="43" t="s">
        <v>59</v>
      </c>
      <c r="I12" s="43" t="s">
        <v>60</v>
      </c>
      <c r="J12" s="46" t="s">
        <v>61</v>
      </c>
      <c r="K12" s="46" t="s">
        <v>66</v>
      </c>
      <c r="L12" s="45" t="s">
        <v>84</v>
      </c>
      <c r="M12" s="43"/>
      <c r="N12" s="43"/>
      <c r="O12" s="43"/>
      <c r="P12" s="45">
        <v>77.3</v>
      </c>
      <c r="Q12" s="45">
        <v>8.1999999999999993</v>
      </c>
      <c r="R12" s="47">
        <f t="shared" si="7"/>
        <v>9.4268292682926838</v>
      </c>
      <c r="S12" s="48">
        <v>9.4268292682926838</v>
      </c>
      <c r="T12" s="49"/>
      <c r="U12" s="43"/>
      <c r="V12" s="50">
        <v>45</v>
      </c>
      <c r="W12" s="50">
        <v>43</v>
      </c>
      <c r="X12" s="50">
        <v>28</v>
      </c>
      <c r="Y12" s="45"/>
      <c r="Z12" s="58">
        <v>2</v>
      </c>
      <c r="AA12" s="52">
        <f t="shared" si="8"/>
        <v>5.4179999999999999E-2</v>
      </c>
      <c r="AB12" s="53">
        <f t="shared" si="9"/>
        <v>2399.4093761535623</v>
      </c>
      <c r="AC12" s="43">
        <v>2000</v>
      </c>
      <c r="AD12" s="54">
        <f t="shared" si="10"/>
        <v>0.83353846153846145</v>
      </c>
      <c r="AE12" s="46" t="s">
        <v>64</v>
      </c>
      <c r="AF12" s="55">
        <v>0.32800000000000001</v>
      </c>
      <c r="AG12" s="54">
        <f t="shared" si="15"/>
        <v>3.0920000000000005</v>
      </c>
      <c r="AH12" s="54">
        <f t="shared" si="0"/>
        <v>13.352367729831146</v>
      </c>
      <c r="AI12" s="56">
        <v>0</v>
      </c>
      <c r="AJ12" s="54">
        <f t="shared" si="1"/>
        <v>0</v>
      </c>
      <c r="AK12" s="56">
        <v>0</v>
      </c>
      <c r="AL12" s="54">
        <f t="shared" si="2"/>
        <v>0</v>
      </c>
      <c r="AM12" s="56">
        <v>0</v>
      </c>
      <c r="AN12" s="54">
        <f t="shared" si="3"/>
        <v>0</v>
      </c>
      <c r="AO12" s="43" t="s">
        <v>65</v>
      </c>
      <c r="AP12" s="56">
        <v>0</v>
      </c>
      <c r="AQ12" s="54">
        <f t="shared" si="4"/>
        <v>0</v>
      </c>
      <c r="AR12" s="54">
        <f t="shared" si="11"/>
        <v>0</v>
      </c>
      <c r="AS12" s="54">
        <f t="shared" si="5"/>
        <v>13.352367729831146</v>
      </c>
      <c r="AT12" s="57">
        <f t="shared" si="12"/>
        <v>0.15223062032818122</v>
      </c>
      <c r="AU12" s="54">
        <f t="shared" si="6"/>
        <v>34.99</v>
      </c>
      <c r="AV12" s="49">
        <v>15.75</v>
      </c>
      <c r="AW12" s="45">
        <v>34.99</v>
      </c>
      <c r="AX12" s="56"/>
      <c r="AY12" s="43">
        <v>600</v>
      </c>
      <c r="AZ12" s="49">
        <f t="shared" si="13"/>
        <v>8011.4206378986873</v>
      </c>
      <c r="BA12" s="49">
        <f t="shared" si="14"/>
        <v>9450</v>
      </c>
    </row>
    <row r="13" spans="1:56" customFormat="1" x14ac:dyDescent="0.35">
      <c r="A13" s="43"/>
      <c r="B13" s="44">
        <v>11</v>
      </c>
      <c r="C13" s="43"/>
      <c r="D13" s="43"/>
      <c r="E13" s="43" t="s">
        <v>67</v>
      </c>
      <c r="F13" s="43"/>
      <c r="G13" s="43"/>
      <c r="H13" s="43" t="s">
        <v>85</v>
      </c>
      <c r="I13" s="43" t="s">
        <v>60</v>
      </c>
      <c r="J13" s="46" t="s">
        <v>86</v>
      </c>
      <c r="K13" s="43" t="s">
        <v>70</v>
      </c>
      <c r="L13" s="45" t="s">
        <v>87</v>
      </c>
      <c r="M13" s="43"/>
      <c r="N13" s="43"/>
      <c r="O13" s="43"/>
      <c r="P13" s="45">
        <v>68.8</v>
      </c>
      <c r="Q13" s="45">
        <v>8.1999999999999993</v>
      </c>
      <c r="R13" s="47">
        <f t="shared" si="7"/>
        <v>8.3902439024390247</v>
      </c>
      <c r="S13" s="48">
        <v>8.3902439024390247</v>
      </c>
      <c r="T13" s="49"/>
      <c r="U13" s="43"/>
      <c r="V13" s="50">
        <v>45</v>
      </c>
      <c r="W13" s="50">
        <v>43</v>
      </c>
      <c r="X13" s="50">
        <v>20</v>
      </c>
      <c r="Y13" s="45"/>
      <c r="Z13" s="58">
        <v>2</v>
      </c>
      <c r="AA13" s="52">
        <f t="shared" si="8"/>
        <v>3.8699999999999998E-2</v>
      </c>
      <c r="AB13" s="53">
        <f t="shared" si="9"/>
        <v>3359.1731266149873</v>
      </c>
      <c r="AC13" s="43">
        <v>2000</v>
      </c>
      <c r="AD13" s="54">
        <f t="shared" si="10"/>
        <v>0.5953846153846154</v>
      </c>
      <c r="AE13" s="46" t="s">
        <v>64</v>
      </c>
      <c r="AF13" s="55">
        <v>0.32800000000000001</v>
      </c>
      <c r="AG13" s="54">
        <f t="shared" si="15"/>
        <v>2.7520000000000002</v>
      </c>
      <c r="AH13" s="54">
        <f t="shared" si="0"/>
        <v>11.737628517823641</v>
      </c>
      <c r="AI13" s="56">
        <v>0</v>
      </c>
      <c r="AJ13" s="54">
        <f t="shared" si="1"/>
        <v>0</v>
      </c>
      <c r="AK13" s="56">
        <v>0</v>
      </c>
      <c r="AL13" s="54">
        <f t="shared" si="2"/>
        <v>0</v>
      </c>
      <c r="AM13" s="56">
        <v>0</v>
      </c>
      <c r="AN13" s="54">
        <f t="shared" si="3"/>
        <v>0</v>
      </c>
      <c r="AO13" s="43" t="s">
        <v>65</v>
      </c>
      <c r="AP13" s="56">
        <v>0</v>
      </c>
      <c r="AQ13" s="54">
        <f t="shared" si="4"/>
        <v>0</v>
      </c>
      <c r="AR13" s="54">
        <f t="shared" si="11"/>
        <v>0</v>
      </c>
      <c r="AS13" s="54">
        <f t="shared" si="5"/>
        <v>11.737628517823641</v>
      </c>
      <c r="AT13" s="57">
        <f t="shared" si="12"/>
        <v>0.19329013623205221</v>
      </c>
      <c r="AU13" s="54">
        <f t="shared" si="6"/>
        <v>29.99</v>
      </c>
      <c r="AV13" s="49">
        <v>14.55</v>
      </c>
      <c r="AW13" s="45">
        <v>29.99</v>
      </c>
      <c r="AX13" s="56"/>
      <c r="AY13" s="43">
        <v>900</v>
      </c>
      <c r="AZ13" s="49">
        <f t="shared" si="13"/>
        <v>10563.865666041276</v>
      </c>
      <c r="BA13" s="49">
        <f t="shared" si="14"/>
        <v>13095</v>
      </c>
    </row>
    <row r="14" spans="1:56" customFormat="1" x14ac:dyDescent="0.35">
      <c r="A14" s="43"/>
      <c r="B14" s="44">
        <v>12</v>
      </c>
      <c r="C14" s="43"/>
      <c r="D14" s="43"/>
      <c r="E14" s="43" t="s">
        <v>67</v>
      </c>
      <c r="F14" s="43"/>
      <c r="G14" s="43"/>
      <c r="H14" s="43" t="s">
        <v>85</v>
      </c>
      <c r="I14" s="43" t="s">
        <v>60</v>
      </c>
      <c r="J14" s="46" t="s">
        <v>86</v>
      </c>
      <c r="K14" s="43" t="s">
        <v>72</v>
      </c>
      <c r="L14" s="45" t="s">
        <v>87</v>
      </c>
      <c r="M14" s="43"/>
      <c r="N14" s="43"/>
      <c r="O14" s="43"/>
      <c r="P14" s="45">
        <v>78</v>
      </c>
      <c r="Q14" s="45">
        <v>8.1999999999999993</v>
      </c>
      <c r="R14" s="47">
        <f t="shared" si="7"/>
        <v>9.5121951219512209</v>
      </c>
      <c r="S14" s="48">
        <v>9.5121951219512209</v>
      </c>
      <c r="T14" s="49"/>
      <c r="U14" s="43"/>
      <c r="V14" s="50">
        <v>45</v>
      </c>
      <c r="W14" s="50">
        <v>43</v>
      </c>
      <c r="X14" s="50">
        <v>23</v>
      </c>
      <c r="Y14" s="45"/>
      <c r="Z14" s="58">
        <v>2</v>
      </c>
      <c r="AA14" s="52">
        <f t="shared" si="8"/>
        <v>4.4505000000000003E-2</v>
      </c>
      <c r="AB14" s="53">
        <f t="shared" si="9"/>
        <v>2921.0201100999884</v>
      </c>
      <c r="AC14" s="43">
        <v>2000</v>
      </c>
      <c r="AD14" s="54">
        <f t="shared" si="10"/>
        <v>0.68469230769230782</v>
      </c>
      <c r="AE14" s="46" t="s">
        <v>64</v>
      </c>
      <c r="AF14" s="55">
        <v>0.32800000000000001</v>
      </c>
      <c r="AG14" s="54">
        <f t="shared" si="15"/>
        <v>3.1200000000000006</v>
      </c>
      <c r="AH14" s="54">
        <f t="shared" si="0"/>
        <v>13.316887429643529</v>
      </c>
      <c r="AI14" s="56">
        <v>0</v>
      </c>
      <c r="AJ14" s="54">
        <f t="shared" si="1"/>
        <v>0</v>
      </c>
      <c r="AK14" s="56">
        <v>0</v>
      </c>
      <c r="AL14" s="54">
        <f t="shared" si="2"/>
        <v>0</v>
      </c>
      <c r="AM14" s="56">
        <v>0</v>
      </c>
      <c r="AN14" s="54">
        <f t="shared" si="3"/>
        <v>0</v>
      </c>
      <c r="AO14" s="43" t="s">
        <v>65</v>
      </c>
      <c r="AP14" s="56">
        <v>0</v>
      </c>
      <c r="AQ14" s="54">
        <f t="shared" si="4"/>
        <v>0</v>
      </c>
      <c r="AR14" s="54">
        <f t="shared" si="11"/>
        <v>0</v>
      </c>
      <c r="AS14" s="54">
        <f t="shared" si="5"/>
        <v>13.316887429643529</v>
      </c>
      <c r="AT14" s="57">
        <f t="shared" si="12"/>
        <v>0.20496194449889379</v>
      </c>
      <c r="AU14" s="54">
        <f t="shared" si="6"/>
        <v>34.99</v>
      </c>
      <c r="AV14" s="49">
        <v>16.75</v>
      </c>
      <c r="AW14" s="45">
        <v>34.99</v>
      </c>
      <c r="AX14" s="56"/>
      <c r="AY14" s="43">
        <v>600</v>
      </c>
      <c r="AZ14" s="49">
        <f t="shared" si="13"/>
        <v>7990.1324577861178</v>
      </c>
      <c r="BA14" s="49">
        <f t="shared" si="14"/>
        <v>10050</v>
      </c>
    </row>
    <row r="15" spans="1:56" customFormat="1" x14ac:dyDescent="0.35">
      <c r="A15" s="43"/>
      <c r="B15" s="44">
        <v>13</v>
      </c>
      <c r="C15" s="43"/>
      <c r="D15" s="43"/>
      <c r="E15" s="43" t="s">
        <v>88</v>
      </c>
      <c r="F15" s="43"/>
      <c r="G15" s="43"/>
      <c r="H15" s="43" t="s">
        <v>89</v>
      </c>
      <c r="I15" s="43" t="s">
        <v>60</v>
      </c>
      <c r="J15" s="43" t="s">
        <v>90</v>
      </c>
      <c r="K15" s="43" t="s">
        <v>70</v>
      </c>
      <c r="L15" s="45" t="s">
        <v>91</v>
      </c>
      <c r="M15" s="43"/>
      <c r="N15" s="43"/>
      <c r="O15" s="43"/>
      <c r="P15" s="45">
        <v>61.099999999999994</v>
      </c>
      <c r="Q15" s="45">
        <v>8.1999999999999993</v>
      </c>
      <c r="R15" s="47">
        <f t="shared" si="7"/>
        <v>7.4512195121951219</v>
      </c>
      <c r="S15" s="48">
        <v>7.4512195121951219</v>
      </c>
      <c r="T15" s="49"/>
      <c r="U15" s="43"/>
      <c r="V15" s="50">
        <v>45</v>
      </c>
      <c r="W15" s="50">
        <v>43</v>
      </c>
      <c r="X15" s="50">
        <v>20</v>
      </c>
      <c r="Y15" s="45"/>
      <c r="Z15" s="58">
        <v>2</v>
      </c>
      <c r="AA15" s="52">
        <f t="shared" si="8"/>
        <v>3.8699999999999998E-2</v>
      </c>
      <c r="AB15" s="53">
        <f t="shared" si="9"/>
        <v>3359.1731266149873</v>
      </c>
      <c r="AC15" s="43">
        <v>2000</v>
      </c>
      <c r="AD15" s="54">
        <f t="shared" si="10"/>
        <v>0.5953846153846154</v>
      </c>
      <c r="AE15" s="46" t="s">
        <v>64</v>
      </c>
      <c r="AF15" s="55">
        <v>0.32800000000000001</v>
      </c>
      <c r="AG15" s="54">
        <f t="shared" si="15"/>
        <v>2.444</v>
      </c>
      <c r="AH15" s="54">
        <f t="shared" si="0"/>
        <v>10.490604127579736</v>
      </c>
      <c r="AI15" s="56">
        <v>0</v>
      </c>
      <c r="AJ15" s="54">
        <f t="shared" si="1"/>
        <v>0</v>
      </c>
      <c r="AK15" s="56">
        <v>0</v>
      </c>
      <c r="AL15" s="54">
        <f t="shared" si="2"/>
        <v>0</v>
      </c>
      <c r="AM15" s="56">
        <v>0</v>
      </c>
      <c r="AN15" s="54">
        <f t="shared" si="3"/>
        <v>0</v>
      </c>
      <c r="AO15" s="43" t="s">
        <v>65</v>
      </c>
      <c r="AP15" s="56">
        <v>0</v>
      </c>
      <c r="AQ15" s="54">
        <f t="shared" si="4"/>
        <v>0</v>
      </c>
      <c r="AR15" s="54">
        <f t="shared" si="11"/>
        <v>0</v>
      </c>
      <c r="AS15" s="54">
        <f t="shared" si="5"/>
        <v>10.490604127579736</v>
      </c>
      <c r="AT15" s="57">
        <f t="shared" si="12"/>
        <v>0.20645959700607142</v>
      </c>
      <c r="AU15" s="54">
        <f t="shared" si="6"/>
        <v>29.99</v>
      </c>
      <c r="AV15" s="49">
        <v>13.22</v>
      </c>
      <c r="AW15" s="45">
        <v>29.99</v>
      </c>
      <c r="AX15" s="56"/>
      <c r="AY15" s="43">
        <v>800</v>
      </c>
      <c r="AZ15" s="49">
        <f t="shared" si="13"/>
        <v>8392.4833020637889</v>
      </c>
      <c r="BA15" s="49">
        <f t="shared" si="14"/>
        <v>10576</v>
      </c>
    </row>
    <row r="16" spans="1:56" customFormat="1" x14ac:dyDescent="0.35">
      <c r="A16" s="43"/>
      <c r="B16" s="44">
        <v>14</v>
      </c>
      <c r="C16" s="43"/>
      <c r="D16" s="43"/>
      <c r="E16" s="43" t="s">
        <v>88</v>
      </c>
      <c r="F16" s="43"/>
      <c r="G16" s="43"/>
      <c r="H16" s="43" t="s">
        <v>89</v>
      </c>
      <c r="I16" s="43" t="s">
        <v>60</v>
      </c>
      <c r="J16" s="43" t="s">
        <v>90</v>
      </c>
      <c r="K16" s="43" t="s">
        <v>72</v>
      </c>
      <c r="L16" s="45" t="s">
        <v>91</v>
      </c>
      <c r="M16" s="43"/>
      <c r="N16" s="43"/>
      <c r="O16" s="43"/>
      <c r="P16" s="45">
        <v>68.8</v>
      </c>
      <c r="Q16" s="45">
        <v>8.1999999999999993</v>
      </c>
      <c r="R16" s="47">
        <f t="shared" si="7"/>
        <v>8.3902439024390247</v>
      </c>
      <c r="S16" s="48">
        <v>8.3902439024390247</v>
      </c>
      <c r="T16" s="49"/>
      <c r="U16" s="43"/>
      <c r="V16" s="50">
        <v>45</v>
      </c>
      <c r="W16" s="50">
        <v>43</v>
      </c>
      <c r="X16" s="50">
        <v>23</v>
      </c>
      <c r="Y16" s="45"/>
      <c r="Z16" s="58">
        <v>2</v>
      </c>
      <c r="AA16" s="52">
        <f t="shared" si="8"/>
        <v>4.4505000000000003E-2</v>
      </c>
      <c r="AB16" s="53">
        <f t="shared" si="9"/>
        <v>2921.0201100999884</v>
      </c>
      <c r="AC16" s="43">
        <v>2000</v>
      </c>
      <c r="AD16" s="54">
        <f t="shared" si="10"/>
        <v>0.68469230769230782</v>
      </c>
      <c r="AE16" s="46" t="s">
        <v>64</v>
      </c>
      <c r="AF16" s="55">
        <v>0.32800000000000001</v>
      </c>
      <c r="AG16" s="54">
        <f t="shared" si="15"/>
        <v>2.7520000000000002</v>
      </c>
      <c r="AH16" s="54">
        <f t="shared" si="0"/>
        <v>11.826936210131333</v>
      </c>
      <c r="AI16" s="56">
        <v>0</v>
      </c>
      <c r="AJ16" s="54">
        <f t="shared" si="1"/>
        <v>0</v>
      </c>
      <c r="AK16" s="56">
        <v>0</v>
      </c>
      <c r="AL16" s="54">
        <f t="shared" si="2"/>
        <v>0</v>
      </c>
      <c r="AM16" s="56">
        <v>0</v>
      </c>
      <c r="AN16" s="54">
        <f t="shared" si="3"/>
        <v>0</v>
      </c>
      <c r="AO16" s="43" t="s">
        <v>65</v>
      </c>
      <c r="AP16" s="56">
        <v>0</v>
      </c>
      <c r="AQ16" s="54">
        <f t="shared" si="4"/>
        <v>0</v>
      </c>
      <c r="AR16" s="54">
        <f t="shared" si="11"/>
        <v>0</v>
      </c>
      <c r="AS16" s="54">
        <f t="shared" si="5"/>
        <v>11.826936210131333</v>
      </c>
      <c r="AT16" s="57">
        <f t="shared" si="12"/>
        <v>0.22242365482371257</v>
      </c>
      <c r="AU16" s="54">
        <f t="shared" si="6"/>
        <v>34.99</v>
      </c>
      <c r="AV16" s="49">
        <v>15.21</v>
      </c>
      <c r="AW16" s="45">
        <v>34.99</v>
      </c>
      <c r="AX16" s="56"/>
      <c r="AY16" s="43">
        <v>500</v>
      </c>
      <c r="AZ16" s="49">
        <f t="shared" si="13"/>
        <v>5913.4681050656664</v>
      </c>
      <c r="BA16" s="49">
        <f t="shared" si="14"/>
        <v>7605</v>
      </c>
    </row>
    <row r="17" spans="1:53" customFormat="1" x14ac:dyDescent="0.35">
      <c r="A17" s="43"/>
      <c r="B17" s="44">
        <v>15</v>
      </c>
      <c r="C17" s="43"/>
      <c r="D17" s="43"/>
      <c r="E17" s="43" t="s">
        <v>58</v>
      </c>
      <c r="F17" s="43"/>
      <c r="G17" s="43"/>
      <c r="H17" s="43" t="s">
        <v>59</v>
      </c>
      <c r="I17" s="43" t="s">
        <v>60</v>
      </c>
      <c r="J17" s="46" t="s">
        <v>61</v>
      </c>
      <c r="K17" s="46" t="s">
        <v>62</v>
      </c>
      <c r="L17" s="45" t="s">
        <v>92</v>
      </c>
      <c r="M17" s="43"/>
      <c r="N17" s="43"/>
      <c r="O17" s="43"/>
      <c r="P17" s="45">
        <v>66.8</v>
      </c>
      <c r="Q17" s="45">
        <v>8.1999999999999993</v>
      </c>
      <c r="R17" s="47">
        <f t="shared" si="7"/>
        <v>8.1463414634146343</v>
      </c>
      <c r="S17" s="48">
        <v>8.1463414634146343</v>
      </c>
      <c r="T17" s="49"/>
      <c r="U17" s="43"/>
      <c r="V17" s="50">
        <v>45</v>
      </c>
      <c r="W17" s="50">
        <v>43</v>
      </c>
      <c r="X17" s="50">
        <v>25</v>
      </c>
      <c r="Y17" s="45"/>
      <c r="Z17" s="58">
        <v>2</v>
      </c>
      <c r="AA17" s="52">
        <f t="shared" si="8"/>
        <v>4.8375000000000001E-2</v>
      </c>
      <c r="AB17" s="53">
        <f t="shared" si="9"/>
        <v>2687.3385012919898</v>
      </c>
      <c r="AC17" s="43">
        <v>2000</v>
      </c>
      <c r="AD17" s="54">
        <f t="shared" si="10"/>
        <v>0.74423076923076914</v>
      </c>
      <c r="AE17" s="46" t="s">
        <v>64</v>
      </c>
      <c r="AF17" s="55">
        <v>0.32800000000000001</v>
      </c>
      <c r="AG17" s="54">
        <f t="shared" si="15"/>
        <v>2.6720000000000002</v>
      </c>
      <c r="AH17" s="54">
        <f t="shared" si="0"/>
        <v>11.562572232645405</v>
      </c>
      <c r="AI17" s="56">
        <v>0</v>
      </c>
      <c r="AJ17" s="54">
        <f t="shared" si="1"/>
        <v>0</v>
      </c>
      <c r="AK17" s="56">
        <v>0</v>
      </c>
      <c r="AL17" s="54">
        <f t="shared" si="2"/>
        <v>0</v>
      </c>
      <c r="AM17" s="56">
        <v>0</v>
      </c>
      <c r="AN17" s="54">
        <f t="shared" si="3"/>
        <v>0</v>
      </c>
      <c r="AO17" s="43" t="s">
        <v>65</v>
      </c>
      <c r="AP17" s="56">
        <v>0</v>
      </c>
      <c r="AQ17" s="54">
        <f t="shared" si="4"/>
        <v>0</v>
      </c>
      <c r="AR17" s="54">
        <f t="shared" si="11"/>
        <v>0</v>
      </c>
      <c r="AS17" s="54">
        <f t="shared" si="5"/>
        <v>11.562572232645405</v>
      </c>
      <c r="AT17" s="57">
        <f t="shared" si="12"/>
        <v>0.16575957917421319</v>
      </c>
      <c r="AU17" s="54">
        <f t="shared" si="6"/>
        <v>29.99</v>
      </c>
      <c r="AV17" s="49">
        <v>13.86</v>
      </c>
      <c r="AW17" s="45">
        <v>29.99</v>
      </c>
      <c r="AX17" s="56"/>
      <c r="AY17" s="43">
        <v>900</v>
      </c>
      <c r="AZ17" s="49">
        <f t="shared" si="13"/>
        <v>10406.315009380864</v>
      </c>
      <c r="BA17" s="49">
        <f t="shared" si="14"/>
        <v>12474</v>
      </c>
    </row>
    <row r="18" spans="1:53" customFormat="1" x14ac:dyDescent="0.35">
      <c r="A18" s="43"/>
      <c r="B18" s="44">
        <v>16</v>
      </c>
      <c r="C18" s="43"/>
      <c r="D18" s="43"/>
      <c r="E18" s="43" t="s">
        <v>58</v>
      </c>
      <c r="F18" s="43"/>
      <c r="G18" s="43"/>
      <c r="H18" s="43" t="s">
        <v>59</v>
      </c>
      <c r="I18" s="43" t="s">
        <v>60</v>
      </c>
      <c r="J18" s="46" t="s">
        <v>61</v>
      </c>
      <c r="K18" s="46" t="s">
        <v>66</v>
      </c>
      <c r="L18" s="45" t="s">
        <v>92</v>
      </c>
      <c r="M18" s="43"/>
      <c r="N18" s="43"/>
      <c r="O18" s="43"/>
      <c r="P18" s="45">
        <v>77.3</v>
      </c>
      <c r="Q18" s="45">
        <v>8.1999999999999993</v>
      </c>
      <c r="R18" s="47">
        <f t="shared" si="7"/>
        <v>9.4268292682926838</v>
      </c>
      <c r="S18" s="48">
        <v>9.4268292682926838</v>
      </c>
      <c r="T18" s="49"/>
      <c r="U18" s="43"/>
      <c r="V18" s="50">
        <v>45</v>
      </c>
      <c r="W18" s="50">
        <v>43</v>
      </c>
      <c r="X18" s="50">
        <v>28</v>
      </c>
      <c r="Y18" s="45"/>
      <c r="Z18" s="58">
        <v>2</v>
      </c>
      <c r="AA18" s="52">
        <f t="shared" si="8"/>
        <v>5.4179999999999999E-2</v>
      </c>
      <c r="AB18" s="53">
        <f t="shared" si="9"/>
        <v>2399.4093761535623</v>
      </c>
      <c r="AC18" s="43">
        <v>2000</v>
      </c>
      <c r="AD18" s="54">
        <f t="shared" si="10"/>
        <v>0.83353846153846145</v>
      </c>
      <c r="AE18" s="46" t="s">
        <v>64</v>
      </c>
      <c r="AF18" s="55">
        <v>0.32800000000000001</v>
      </c>
      <c r="AG18" s="54">
        <f t="shared" si="15"/>
        <v>3.0920000000000005</v>
      </c>
      <c r="AH18" s="54">
        <f t="shared" si="0"/>
        <v>13.352367729831146</v>
      </c>
      <c r="AI18" s="56">
        <v>0</v>
      </c>
      <c r="AJ18" s="54">
        <f t="shared" si="1"/>
        <v>0</v>
      </c>
      <c r="AK18" s="56">
        <v>0</v>
      </c>
      <c r="AL18" s="54">
        <f t="shared" si="2"/>
        <v>0</v>
      </c>
      <c r="AM18" s="56">
        <v>0</v>
      </c>
      <c r="AN18" s="54">
        <f t="shared" si="3"/>
        <v>0</v>
      </c>
      <c r="AO18" s="43" t="s">
        <v>65</v>
      </c>
      <c r="AP18" s="56">
        <v>0</v>
      </c>
      <c r="AQ18" s="54">
        <f t="shared" si="4"/>
        <v>0</v>
      </c>
      <c r="AR18" s="54">
        <f t="shared" si="11"/>
        <v>0</v>
      </c>
      <c r="AS18" s="54">
        <f t="shared" si="5"/>
        <v>13.352367729831146</v>
      </c>
      <c r="AT18" s="57">
        <f t="shared" si="12"/>
        <v>0.15223062032818122</v>
      </c>
      <c r="AU18" s="54">
        <f t="shared" si="6"/>
        <v>34.99</v>
      </c>
      <c r="AV18" s="49">
        <v>15.75</v>
      </c>
      <c r="AW18" s="45">
        <v>34.99</v>
      </c>
      <c r="AX18" s="56"/>
      <c r="AY18" s="43">
        <v>600</v>
      </c>
      <c r="AZ18" s="49">
        <f t="shared" si="13"/>
        <v>8011.4206378986873</v>
      </c>
      <c r="BA18" s="49">
        <f t="shared" si="14"/>
        <v>9450</v>
      </c>
    </row>
    <row r="19" spans="1:53" customFormat="1" x14ac:dyDescent="0.35">
      <c r="A19" s="43"/>
      <c r="B19" s="44">
        <v>17</v>
      </c>
      <c r="C19" s="43"/>
      <c r="D19" s="43"/>
      <c r="E19" s="43" t="s">
        <v>67</v>
      </c>
      <c r="F19" s="43"/>
      <c r="G19" s="43"/>
      <c r="H19" s="43" t="s">
        <v>93</v>
      </c>
      <c r="I19" s="43" t="s">
        <v>60</v>
      </c>
      <c r="J19" s="46" t="s">
        <v>94</v>
      </c>
      <c r="K19" s="46" t="s">
        <v>95</v>
      </c>
      <c r="L19" s="45" t="s">
        <v>96</v>
      </c>
      <c r="M19" s="43"/>
      <c r="N19" s="43"/>
      <c r="O19" s="43"/>
      <c r="P19" s="45">
        <v>63.1</v>
      </c>
      <c r="Q19" s="45">
        <v>8.1999999999999993</v>
      </c>
      <c r="R19" s="47">
        <f t="shared" si="7"/>
        <v>7.6951219512195133</v>
      </c>
      <c r="S19" s="48">
        <v>7.6951219512195133</v>
      </c>
      <c r="T19" s="49"/>
      <c r="U19" s="43"/>
      <c r="V19" s="59">
        <v>45</v>
      </c>
      <c r="W19" s="59">
        <v>43</v>
      </c>
      <c r="X19" s="59">
        <v>22</v>
      </c>
      <c r="Y19" s="45"/>
      <c r="Z19" s="58">
        <v>2</v>
      </c>
      <c r="AA19" s="52">
        <f t="shared" si="8"/>
        <v>4.2569999999999997E-2</v>
      </c>
      <c r="AB19" s="53">
        <f t="shared" si="9"/>
        <v>3053.7937514681703</v>
      </c>
      <c r="AC19" s="43">
        <v>2000</v>
      </c>
      <c r="AD19" s="54">
        <f t="shared" si="10"/>
        <v>0.65492307692307683</v>
      </c>
      <c r="AE19" s="46" t="s">
        <v>64</v>
      </c>
      <c r="AF19" s="55">
        <v>0.32800000000000001</v>
      </c>
      <c r="AG19" s="54">
        <f t="shared" si="15"/>
        <v>2.5240000000000005</v>
      </c>
      <c r="AH19" s="54">
        <f t="shared" si="0"/>
        <v>10.874045028142591</v>
      </c>
      <c r="AI19" s="56">
        <v>0</v>
      </c>
      <c r="AJ19" s="54">
        <f t="shared" si="1"/>
        <v>0</v>
      </c>
      <c r="AK19" s="56">
        <v>0</v>
      </c>
      <c r="AL19" s="54">
        <f t="shared" si="2"/>
        <v>0</v>
      </c>
      <c r="AM19" s="56">
        <v>0</v>
      </c>
      <c r="AN19" s="54">
        <f t="shared" si="3"/>
        <v>0</v>
      </c>
      <c r="AO19" s="43" t="s">
        <v>65</v>
      </c>
      <c r="AP19" s="56">
        <v>0</v>
      </c>
      <c r="AQ19" s="54">
        <f t="shared" si="4"/>
        <v>0</v>
      </c>
      <c r="AR19" s="54">
        <f t="shared" si="11"/>
        <v>0</v>
      </c>
      <c r="AS19" s="54">
        <f t="shared" si="5"/>
        <v>10.874045028142591</v>
      </c>
      <c r="AT19" s="57">
        <f t="shared" si="12"/>
        <v>0.15900657168270754</v>
      </c>
      <c r="AU19" s="54">
        <f t="shared" si="6"/>
        <v>29.99</v>
      </c>
      <c r="AV19" s="49">
        <v>12.93</v>
      </c>
      <c r="AW19" s="45">
        <v>29.99</v>
      </c>
      <c r="AX19" s="56"/>
      <c r="AY19" s="43">
        <v>900</v>
      </c>
      <c r="AZ19" s="49">
        <f t="shared" si="13"/>
        <v>9786.6405253283319</v>
      </c>
      <c r="BA19" s="49">
        <f t="shared" si="14"/>
        <v>11637</v>
      </c>
    </row>
    <row r="20" spans="1:53" customFormat="1" x14ac:dyDescent="0.35">
      <c r="A20" s="43"/>
      <c r="B20" s="44">
        <v>18</v>
      </c>
      <c r="C20" s="43"/>
      <c r="D20" s="43"/>
      <c r="E20" s="43" t="s">
        <v>67</v>
      </c>
      <c r="F20" s="43"/>
      <c r="G20" s="43"/>
      <c r="H20" s="43" t="s">
        <v>93</v>
      </c>
      <c r="I20" s="43" t="s">
        <v>60</v>
      </c>
      <c r="J20" s="46" t="s">
        <v>94</v>
      </c>
      <c r="K20" s="46" t="s">
        <v>97</v>
      </c>
      <c r="L20" s="45" t="s">
        <v>96</v>
      </c>
      <c r="M20" s="43"/>
      <c r="N20" s="43"/>
      <c r="O20" s="43"/>
      <c r="P20" s="45">
        <v>72</v>
      </c>
      <c r="Q20" s="45">
        <v>8.1999999999999993</v>
      </c>
      <c r="R20" s="47">
        <f t="shared" si="7"/>
        <v>8.7804878048780495</v>
      </c>
      <c r="S20" s="48">
        <v>8.7804878048780495</v>
      </c>
      <c r="T20" s="49"/>
      <c r="U20" s="43"/>
      <c r="V20" s="59">
        <v>45</v>
      </c>
      <c r="W20" s="59">
        <v>43</v>
      </c>
      <c r="X20" s="59">
        <v>25</v>
      </c>
      <c r="Y20" s="45"/>
      <c r="Z20" s="58">
        <v>2</v>
      </c>
      <c r="AA20" s="52">
        <f t="shared" si="8"/>
        <v>4.8375000000000001E-2</v>
      </c>
      <c r="AB20" s="53">
        <f t="shared" si="9"/>
        <v>2687.3385012919898</v>
      </c>
      <c r="AC20" s="43">
        <v>2000</v>
      </c>
      <c r="AD20" s="54">
        <f t="shared" si="10"/>
        <v>0.74423076923076914</v>
      </c>
      <c r="AE20" s="46" t="s">
        <v>64</v>
      </c>
      <c r="AF20" s="55">
        <v>0.32800000000000001</v>
      </c>
      <c r="AG20" s="54">
        <f t="shared" si="15"/>
        <v>2.8800000000000003</v>
      </c>
      <c r="AH20" s="54">
        <f t="shared" si="0"/>
        <v>12.40471857410882</v>
      </c>
      <c r="AI20" s="56">
        <v>0</v>
      </c>
      <c r="AJ20" s="54">
        <f t="shared" si="1"/>
        <v>0</v>
      </c>
      <c r="AK20" s="56">
        <v>0</v>
      </c>
      <c r="AL20" s="54">
        <f t="shared" si="2"/>
        <v>0</v>
      </c>
      <c r="AM20" s="56">
        <v>0</v>
      </c>
      <c r="AN20" s="54">
        <f t="shared" si="3"/>
        <v>0</v>
      </c>
      <c r="AO20" s="43" t="s">
        <v>65</v>
      </c>
      <c r="AP20" s="56">
        <v>0</v>
      </c>
      <c r="AQ20" s="54">
        <f t="shared" si="4"/>
        <v>0</v>
      </c>
      <c r="AR20" s="54">
        <f t="shared" si="11"/>
        <v>0</v>
      </c>
      <c r="AS20" s="54">
        <f t="shared" si="5"/>
        <v>12.40471857410882</v>
      </c>
      <c r="AT20" s="57">
        <f t="shared" si="12"/>
        <v>0.16690943088590871</v>
      </c>
      <c r="AU20" s="54">
        <f t="shared" si="6"/>
        <v>34.99</v>
      </c>
      <c r="AV20" s="49">
        <v>14.89</v>
      </c>
      <c r="AW20" s="45">
        <v>34.99</v>
      </c>
      <c r="AX20" s="56"/>
      <c r="AY20" s="43">
        <v>600</v>
      </c>
      <c r="AZ20" s="49">
        <f t="shared" si="13"/>
        <v>7442.8311444652918</v>
      </c>
      <c r="BA20" s="49">
        <f t="shared" si="14"/>
        <v>8934</v>
      </c>
    </row>
    <row r="21" spans="1:53" customFormat="1" x14ac:dyDescent="0.35">
      <c r="A21" s="43"/>
      <c r="B21" s="44">
        <v>19</v>
      </c>
      <c r="C21" s="43"/>
      <c r="D21" s="43"/>
      <c r="E21" s="43" t="s">
        <v>67</v>
      </c>
      <c r="F21" s="43"/>
      <c r="G21" s="43"/>
      <c r="H21" s="43" t="s">
        <v>98</v>
      </c>
      <c r="I21" s="43" t="s">
        <v>60</v>
      </c>
      <c r="J21" s="43" t="s">
        <v>90</v>
      </c>
      <c r="K21" s="43" t="s">
        <v>70</v>
      </c>
      <c r="L21" s="45" t="s">
        <v>99</v>
      </c>
      <c r="M21" s="43"/>
      <c r="N21" s="43"/>
      <c r="O21" s="43"/>
      <c r="P21" s="45">
        <v>61.099999999999994</v>
      </c>
      <c r="Q21" s="45">
        <v>8.1999999999999993</v>
      </c>
      <c r="R21" s="47">
        <f t="shared" si="7"/>
        <v>7.4512195121951219</v>
      </c>
      <c r="S21" s="48">
        <v>7.4512195121951219</v>
      </c>
      <c r="T21" s="49"/>
      <c r="U21" s="43"/>
      <c r="V21" s="50">
        <v>45</v>
      </c>
      <c r="W21" s="50">
        <v>43</v>
      </c>
      <c r="X21" s="50">
        <v>20</v>
      </c>
      <c r="Y21" s="45"/>
      <c r="Z21" s="58">
        <v>2</v>
      </c>
      <c r="AA21" s="52">
        <f t="shared" si="8"/>
        <v>3.8699999999999998E-2</v>
      </c>
      <c r="AB21" s="53">
        <f t="shared" si="9"/>
        <v>3359.1731266149873</v>
      </c>
      <c r="AC21" s="43">
        <v>2000</v>
      </c>
      <c r="AD21" s="54">
        <f t="shared" si="10"/>
        <v>0.5953846153846154</v>
      </c>
      <c r="AE21" s="46" t="s">
        <v>64</v>
      </c>
      <c r="AF21" s="55">
        <v>0.32800000000000001</v>
      </c>
      <c r="AG21" s="54">
        <f t="shared" si="15"/>
        <v>2.444</v>
      </c>
      <c r="AH21" s="54">
        <f t="shared" si="0"/>
        <v>10.490604127579736</v>
      </c>
      <c r="AI21" s="56">
        <v>0</v>
      </c>
      <c r="AJ21" s="54">
        <f t="shared" si="1"/>
        <v>0</v>
      </c>
      <c r="AK21" s="56">
        <v>0</v>
      </c>
      <c r="AL21" s="54">
        <f t="shared" si="2"/>
        <v>0</v>
      </c>
      <c r="AM21" s="56">
        <v>0</v>
      </c>
      <c r="AN21" s="54">
        <f t="shared" si="3"/>
        <v>0</v>
      </c>
      <c r="AO21" s="43" t="s">
        <v>65</v>
      </c>
      <c r="AP21" s="56">
        <v>0</v>
      </c>
      <c r="AQ21" s="54">
        <f t="shared" si="4"/>
        <v>0</v>
      </c>
      <c r="AR21" s="54">
        <f t="shared" si="11"/>
        <v>0</v>
      </c>
      <c r="AS21" s="54">
        <f t="shared" si="5"/>
        <v>10.490604127579736</v>
      </c>
      <c r="AT21" s="57">
        <f t="shared" si="12"/>
        <v>0.20645959700607142</v>
      </c>
      <c r="AU21" s="54">
        <f t="shared" si="6"/>
        <v>29.99</v>
      </c>
      <c r="AV21" s="49">
        <v>13.22</v>
      </c>
      <c r="AW21" s="45">
        <v>29.99</v>
      </c>
      <c r="AX21" s="56"/>
      <c r="AY21" s="43">
        <v>900</v>
      </c>
      <c r="AZ21" s="49">
        <f t="shared" si="13"/>
        <v>9441.5437148217625</v>
      </c>
      <c r="BA21" s="49">
        <f t="shared" si="14"/>
        <v>11898</v>
      </c>
    </row>
    <row r="22" spans="1:53" customFormat="1" x14ac:dyDescent="0.35">
      <c r="A22" s="43"/>
      <c r="B22" s="44">
        <v>20</v>
      </c>
      <c r="C22" s="43"/>
      <c r="D22" s="43"/>
      <c r="E22" s="43" t="s">
        <v>67</v>
      </c>
      <c r="F22" s="43"/>
      <c r="G22" s="43"/>
      <c r="H22" s="43" t="s">
        <v>98</v>
      </c>
      <c r="I22" s="43" t="s">
        <v>60</v>
      </c>
      <c r="J22" s="43" t="s">
        <v>90</v>
      </c>
      <c r="K22" s="43" t="s">
        <v>72</v>
      </c>
      <c r="L22" s="45" t="s">
        <v>99</v>
      </c>
      <c r="M22" s="43"/>
      <c r="N22" s="43"/>
      <c r="O22" s="43"/>
      <c r="P22" s="45">
        <v>68.8</v>
      </c>
      <c r="Q22" s="45">
        <v>8.1999999999999993</v>
      </c>
      <c r="R22" s="47">
        <f t="shared" si="7"/>
        <v>8.3902439024390247</v>
      </c>
      <c r="S22" s="48">
        <v>8.3902439024390247</v>
      </c>
      <c r="T22" s="49"/>
      <c r="U22" s="43"/>
      <c r="V22" s="50">
        <v>45</v>
      </c>
      <c r="W22" s="50">
        <v>43</v>
      </c>
      <c r="X22" s="50">
        <v>23</v>
      </c>
      <c r="Y22" s="45"/>
      <c r="Z22" s="58">
        <v>2</v>
      </c>
      <c r="AA22" s="52">
        <f t="shared" si="8"/>
        <v>4.4505000000000003E-2</v>
      </c>
      <c r="AB22" s="53">
        <f t="shared" si="9"/>
        <v>2921.0201100999884</v>
      </c>
      <c r="AC22" s="43">
        <v>2000</v>
      </c>
      <c r="AD22" s="54">
        <f t="shared" si="10"/>
        <v>0.68469230769230782</v>
      </c>
      <c r="AE22" s="46" t="s">
        <v>64</v>
      </c>
      <c r="AF22" s="55">
        <v>0.32800000000000001</v>
      </c>
      <c r="AG22" s="54">
        <f t="shared" si="15"/>
        <v>2.7520000000000002</v>
      </c>
      <c r="AH22" s="54">
        <f t="shared" si="0"/>
        <v>11.826936210131333</v>
      </c>
      <c r="AI22" s="56">
        <v>0</v>
      </c>
      <c r="AJ22" s="54">
        <f t="shared" si="1"/>
        <v>0</v>
      </c>
      <c r="AK22" s="56">
        <v>0</v>
      </c>
      <c r="AL22" s="54">
        <f t="shared" si="2"/>
        <v>0</v>
      </c>
      <c r="AM22" s="56">
        <v>0</v>
      </c>
      <c r="AN22" s="54">
        <f t="shared" si="3"/>
        <v>0</v>
      </c>
      <c r="AO22" s="43" t="s">
        <v>65</v>
      </c>
      <c r="AP22" s="56">
        <v>0</v>
      </c>
      <c r="AQ22" s="54">
        <f t="shared" si="4"/>
        <v>0</v>
      </c>
      <c r="AR22" s="54">
        <f t="shared" si="11"/>
        <v>0</v>
      </c>
      <c r="AS22" s="54">
        <f t="shared" si="5"/>
        <v>11.826936210131333</v>
      </c>
      <c r="AT22" s="57">
        <f t="shared" si="12"/>
        <v>0.22242365482371257</v>
      </c>
      <c r="AU22" s="54">
        <f t="shared" si="6"/>
        <v>34.99</v>
      </c>
      <c r="AV22" s="49">
        <v>15.21</v>
      </c>
      <c r="AW22" s="45">
        <v>34.99</v>
      </c>
      <c r="AX22" s="56"/>
      <c r="AY22" s="43">
        <v>600</v>
      </c>
      <c r="AZ22" s="49">
        <f t="shared" si="13"/>
        <v>7096.1617260787998</v>
      </c>
      <c r="BA22" s="49">
        <f t="shared" si="14"/>
        <v>9126</v>
      </c>
    </row>
    <row r="23" spans="1:53" customFormat="1" x14ac:dyDescent="0.35">
      <c r="A23" s="43"/>
      <c r="B23" s="44">
        <v>21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60"/>
      <c r="Q23" s="45"/>
      <c r="R23" s="47" t="str">
        <f t="shared" si="7"/>
        <v/>
      </c>
      <c r="S23" s="48"/>
      <c r="T23" s="49"/>
      <c r="U23" s="43"/>
      <c r="V23" s="45"/>
      <c r="W23" s="45"/>
      <c r="X23" s="45"/>
      <c r="Y23" s="45"/>
      <c r="Z23" s="58"/>
      <c r="AA23" s="52" t="str">
        <f t="shared" si="8"/>
        <v/>
      </c>
      <c r="AB23" s="53" t="str">
        <f t="shared" si="9"/>
        <v/>
      </c>
      <c r="AC23" s="43"/>
      <c r="AD23" s="54" t="str">
        <f t="shared" si="10"/>
        <v/>
      </c>
      <c r="AE23" s="43"/>
      <c r="AF23" s="56"/>
      <c r="AG23" s="54">
        <f t="shared" si="15"/>
        <v>0</v>
      </c>
      <c r="AH23" s="54" t="str">
        <f t="shared" si="0"/>
        <v/>
      </c>
      <c r="AI23" s="56">
        <v>0</v>
      </c>
      <c r="AJ23" s="54">
        <f t="shared" si="1"/>
        <v>0</v>
      </c>
      <c r="AK23" s="56">
        <v>0</v>
      </c>
      <c r="AL23" s="54">
        <f t="shared" si="2"/>
        <v>0</v>
      </c>
      <c r="AM23" s="56">
        <v>0</v>
      </c>
      <c r="AN23" s="54">
        <f t="shared" si="3"/>
        <v>0</v>
      </c>
      <c r="AO23" s="43" t="s">
        <v>65</v>
      </c>
      <c r="AP23" s="56">
        <v>0</v>
      </c>
      <c r="AQ23" s="54">
        <f t="shared" si="4"/>
        <v>0</v>
      </c>
      <c r="AR23" s="54">
        <f t="shared" si="11"/>
        <v>0</v>
      </c>
      <c r="AS23" s="54" t="str">
        <f t="shared" si="5"/>
        <v/>
      </c>
      <c r="AT23" s="57" t="str">
        <f t="shared" si="12"/>
        <v/>
      </c>
      <c r="AU23" s="54">
        <f t="shared" si="6"/>
        <v>0</v>
      </c>
      <c r="AV23" s="49"/>
      <c r="AW23" s="49"/>
      <c r="AX23" s="56"/>
      <c r="AY23" s="58"/>
      <c r="AZ23" s="49" t="str">
        <f t="shared" si="13"/>
        <v/>
      </c>
      <c r="BA23" s="49">
        <f t="shared" si="14"/>
        <v>0</v>
      </c>
    </row>
    <row r="24" spans="1:53" customFormat="1" x14ac:dyDescent="0.35">
      <c r="A24" s="43"/>
      <c r="B24" s="44">
        <v>22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60"/>
      <c r="Q24" s="45"/>
      <c r="R24" s="47" t="str">
        <f t="shared" si="7"/>
        <v/>
      </c>
      <c r="S24" s="48"/>
      <c r="T24" s="49"/>
      <c r="U24" s="43"/>
      <c r="V24" s="45"/>
      <c r="W24" s="45"/>
      <c r="X24" s="45"/>
      <c r="Y24" s="45"/>
      <c r="Z24" s="58"/>
      <c r="AA24" s="52" t="str">
        <f t="shared" si="8"/>
        <v/>
      </c>
      <c r="AB24" s="53" t="str">
        <f t="shared" si="9"/>
        <v/>
      </c>
      <c r="AC24" s="43"/>
      <c r="AD24" s="54" t="str">
        <f t="shared" si="10"/>
        <v/>
      </c>
      <c r="AE24" s="43"/>
      <c r="AF24" s="56"/>
      <c r="AG24" s="54">
        <f t="shared" si="15"/>
        <v>0</v>
      </c>
      <c r="AH24" s="54" t="str">
        <f t="shared" si="0"/>
        <v/>
      </c>
      <c r="AI24" s="56">
        <v>0</v>
      </c>
      <c r="AJ24" s="54">
        <f t="shared" si="1"/>
        <v>0</v>
      </c>
      <c r="AK24" s="56">
        <v>0</v>
      </c>
      <c r="AL24" s="54">
        <f t="shared" si="2"/>
        <v>0</v>
      </c>
      <c r="AM24" s="56">
        <v>0</v>
      </c>
      <c r="AN24" s="54">
        <f t="shared" si="3"/>
        <v>0</v>
      </c>
      <c r="AO24" s="43" t="s">
        <v>65</v>
      </c>
      <c r="AP24" s="56">
        <v>0</v>
      </c>
      <c r="AQ24" s="54">
        <f t="shared" si="4"/>
        <v>0</v>
      </c>
      <c r="AR24" s="54">
        <f t="shared" si="11"/>
        <v>0</v>
      </c>
      <c r="AS24" s="54" t="str">
        <f t="shared" si="5"/>
        <v/>
      </c>
      <c r="AT24" s="57" t="str">
        <f t="shared" si="12"/>
        <v/>
      </c>
      <c r="AU24" s="54">
        <f t="shared" si="6"/>
        <v>0</v>
      </c>
      <c r="AV24" s="49"/>
      <c r="AW24" s="49"/>
      <c r="AX24" s="56"/>
      <c r="AY24" s="58"/>
      <c r="AZ24" s="49" t="str">
        <f t="shared" si="13"/>
        <v/>
      </c>
      <c r="BA24" s="49">
        <f t="shared" si="14"/>
        <v>0</v>
      </c>
    </row>
    <row r="25" spans="1:53" customFormat="1" x14ac:dyDescent="0.35">
      <c r="A25" s="43"/>
      <c r="B25" s="44">
        <v>23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60"/>
      <c r="Q25" s="45"/>
      <c r="R25" s="47" t="str">
        <f t="shared" si="7"/>
        <v/>
      </c>
      <c r="S25" s="48"/>
      <c r="T25" s="49"/>
      <c r="U25" s="43"/>
      <c r="V25" s="45"/>
      <c r="W25" s="45"/>
      <c r="X25" s="45"/>
      <c r="Y25" s="45"/>
      <c r="Z25" s="58"/>
      <c r="AA25" s="52" t="str">
        <f t="shared" si="8"/>
        <v/>
      </c>
      <c r="AB25" s="53" t="str">
        <f t="shared" si="9"/>
        <v/>
      </c>
      <c r="AC25" s="43"/>
      <c r="AD25" s="54" t="str">
        <f t="shared" si="10"/>
        <v/>
      </c>
      <c r="AE25" s="43"/>
      <c r="AF25" s="56"/>
      <c r="AG25" s="54">
        <f t="shared" si="15"/>
        <v>0</v>
      </c>
      <c r="AH25" s="54" t="str">
        <f t="shared" si="0"/>
        <v/>
      </c>
      <c r="AI25" s="56">
        <v>0</v>
      </c>
      <c r="AJ25" s="54">
        <f t="shared" si="1"/>
        <v>0</v>
      </c>
      <c r="AK25" s="56">
        <v>0</v>
      </c>
      <c r="AL25" s="54">
        <f t="shared" si="2"/>
        <v>0</v>
      </c>
      <c r="AM25" s="56">
        <v>0</v>
      </c>
      <c r="AN25" s="54">
        <f t="shared" si="3"/>
        <v>0</v>
      </c>
      <c r="AO25" s="43" t="s">
        <v>65</v>
      </c>
      <c r="AP25" s="56">
        <v>0</v>
      </c>
      <c r="AQ25" s="54">
        <f t="shared" si="4"/>
        <v>0</v>
      </c>
      <c r="AR25" s="54">
        <f t="shared" si="11"/>
        <v>0</v>
      </c>
      <c r="AS25" s="54" t="str">
        <f t="shared" si="5"/>
        <v/>
      </c>
      <c r="AT25" s="57" t="str">
        <f t="shared" si="12"/>
        <v/>
      </c>
      <c r="AU25" s="54">
        <f t="shared" si="6"/>
        <v>0</v>
      </c>
      <c r="AV25" s="49"/>
      <c r="AW25" s="49"/>
      <c r="AX25" s="56"/>
      <c r="AY25" s="58"/>
      <c r="AZ25" s="49" t="str">
        <f t="shared" si="13"/>
        <v/>
      </c>
      <c r="BA25" s="49">
        <f t="shared" si="14"/>
        <v>0</v>
      </c>
    </row>
    <row r="26" spans="1:53" customFormat="1" x14ac:dyDescent="0.35">
      <c r="A26" s="43"/>
      <c r="B26" s="44">
        <v>24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0"/>
      <c r="Q26" s="45"/>
      <c r="R26" s="47" t="str">
        <f t="shared" si="7"/>
        <v/>
      </c>
      <c r="S26" s="48"/>
      <c r="T26" s="49"/>
      <c r="U26" s="43"/>
      <c r="V26" s="45"/>
      <c r="W26" s="45"/>
      <c r="X26" s="45"/>
      <c r="Y26" s="45"/>
      <c r="Z26" s="58"/>
      <c r="AA26" s="52" t="str">
        <f t="shared" si="8"/>
        <v/>
      </c>
      <c r="AB26" s="53" t="str">
        <f t="shared" si="9"/>
        <v/>
      </c>
      <c r="AC26" s="43"/>
      <c r="AD26" s="54" t="str">
        <f t="shared" si="10"/>
        <v/>
      </c>
      <c r="AE26" s="43"/>
      <c r="AF26" s="56"/>
      <c r="AG26" s="54">
        <f t="shared" si="15"/>
        <v>0</v>
      </c>
      <c r="AH26" s="54" t="str">
        <f t="shared" si="0"/>
        <v/>
      </c>
      <c r="AI26" s="56">
        <v>0</v>
      </c>
      <c r="AJ26" s="54">
        <f t="shared" si="1"/>
        <v>0</v>
      </c>
      <c r="AK26" s="56">
        <v>0</v>
      </c>
      <c r="AL26" s="54">
        <f t="shared" si="2"/>
        <v>0</v>
      </c>
      <c r="AM26" s="56">
        <v>0</v>
      </c>
      <c r="AN26" s="54">
        <f t="shared" si="3"/>
        <v>0</v>
      </c>
      <c r="AO26" s="43" t="s">
        <v>65</v>
      </c>
      <c r="AP26" s="56">
        <v>0</v>
      </c>
      <c r="AQ26" s="54">
        <f t="shared" si="4"/>
        <v>0</v>
      </c>
      <c r="AR26" s="54">
        <f t="shared" si="11"/>
        <v>0</v>
      </c>
      <c r="AS26" s="54" t="str">
        <f t="shared" si="5"/>
        <v/>
      </c>
      <c r="AT26" s="57" t="str">
        <f t="shared" si="12"/>
        <v/>
      </c>
      <c r="AU26" s="54">
        <f t="shared" si="6"/>
        <v>0</v>
      </c>
      <c r="AV26" s="49"/>
      <c r="AW26" s="49"/>
      <c r="AX26" s="56"/>
      <c r="AY26" s="58"/>
      <c r="AZ26" s="49" t="str">
        <f t="shared" si="13"/>
        <v/>
      </c>
      <c r="BA26" s="49">
        <f t="shared" si="14"/>
        <v>0</v>
      </c>
    </row>
    <row r="27" spans="1:53" customFormat="1" x14ac:dyDescent="0.35">
      <c r="A27" s="43"/>
      <c r="B27" s="44">
        <v>25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60"/>
      <c r="Q27" s="45"/>
      <c r="R27" s="47" t="str">
        <f t="shared" si="7"/>
        <v/>
      </c>
      <c r="S27" s="48"/>
      <c r="T27" s="49"/>
      <c r="U27" s="43"/>
      <c r="V27" s="45"/>
      <c r="W27" s="45"/>
      <c r="X27" s="45"/>
      <c r="Y27" s="45"/>
      <c r="Z27" s="58"/>
      <c r="AA27" s="52" t="str">
        <f t="shared" si="8"/>
        <v/>
      </c>
      <c r="AB27" s="53" t="str">
        <f t="shared" si="9"/>
        <v/>
      </c>
      <c r="AC27" s="43"/>
      <c r="AD27" s="54" t="str">
        <f t="shared" si="10"/>
        <v/>
      </c>
      <c r="AE27" s="43"/>
      <c r="AF27" s="56"/>
      <c r="AG27" s="54">
        <f t="shared" si="15"/>
        <v>0</v>
      </c>
      <c r="AH27" s="54" t="str">
        <f t="shared" si="0"/>
        <v/>
      </c>
      <c r="AI27" s="56">
        <v>0</v>
      </c>
      <c r="AJ27" s="54">
        <f t="shared" si="1"/>
        <v>0</v>
      </c>
      <c r="AK27" s="56">
        <v>0</v>
      </c>
      <c r="AL27" s="54">
        <f t="shared" si="2"/>
        <v>0</v>
      </c>
      <c r="AM27" s="56">
        <v>0</v>
      </c>
      <c r="AN27" s="54">
        <f t="shared" si="3"/>
        <v>0</v>
      </c>
      <c r="AO27" s="43" t="s">
        <v>65</v>
      </c>
      <c r="AP27" s="56">
        <v>0</v>
      </c>
      <c r="AQ27" s="54">
        <f t="shared" si="4"/>
        <v>0</v>
      </c>
      <c r="AR27" s="54">
        <f t="shared" si="11"/>
        <v>0</v>
      </c>
      <c r="AS27" s="54" t="str">
        <f t="shared" si="5"/>
        <v/>
      </c>
      <c r="AT27" s="57" t="str">
        <f t="shared" si="12"/>
        <v/>
      </c>
      <c r="AU27" s="54">
        <f t="shared" si="6"/>
        <v>0</v>
      </c>
      <c r="AV27" s="49"/>
      <c r="AW27" s="49"/>
      <c r="AX27" s="56"/>
      <c r="AY27" s="58"/>
      <c r="AZ27" s="49" t="str">
        <f t="shared" si="13"/>
        <v/>
      </c>
      <c r="BA27" s="49">
        <f t="shared" si="14"/>
        <v>0</v>
      </c>
    </row>
    <row r="28" spans="1:53" customFormat="1" x14ac:dyDescent="0.35">
      <c r="A28" s="43"/>
      <c r="B28" s="44">
        <v>26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60"/>
      <c r="Q28" s="45"/>
      <c r="R28" s="47" t="str">
        <f t="shared" si="7"/>
        <v/>
      </c>
      <c r="S28" s="48"/>
      <c r="T28" s="49"/>
      <c r="U28" s="43"/>
      <c r="V28" s="45"/>
      <c r="W28" s="45"/>
      <c r="X28" s="45"/>
      <c r="Y28" s="45"/>
      <c r="Z28" s="58"/>
      <c r="AA28" s="52" t="str">
        <f t="shared" si="8"/>
        <v/>
      </c>
      <c r="AB28" s="53" t="str">
        <f t="shared" si="9"/>
        <v/>
      </c>
      <c r="AC28" s="43"/>
      <c r="AD28" s="54" t="str">
        <f t="shared" si="10"/>
        <v/>
      </c>
      <c r="AE28" s="43"/>
      <c r="AF28" s="56"/>
      <c r="AG28" s="54">
        <f t="shared" si="15"/>
        <v>0</v>
      </c>
      <c r="AH28" s="54" t="str">
        <f t="shared" si="0"/>
        <v/>
      </c>
      <c r="AI28" s="56">
        <v>0</v>
      </c>
      <c r="AJ28" s="54">
        <f t="shared" si="1"/>
        <v>0</v>
      </c>
      <c r="AK28" s="56">
        <v>0</v>
      </c>
      <c r="AL28" s="54">
        <f t="shared" si="2"/>
        <v>0</v>
      </c>
      <c r="AM28" s="56">
        <v>0</v>
      </c>
      <c r="AN28" s="54">
        <f t="shared" si="3"/>
        <v>0</v>
      </c>
      <c r="AO28" s="43" t="s">
        <v>65</v>
      </c>
      <c r="AP28" s="56">
        <v>0</v>
      </c>
      <c r="AQ28" s="54">
        <f t="shared" si="4"/>
        <v>0</v>
      </c>
      <c r="AR28" s="54">
        <f t="shared" si="11"/>
        <v>0</v>
      </c>
      <c r="AS28" s="54" t="str">
        <f t="shared" si="5"/>
        <v/>
      </c>
      <c r="AT28" s="57" t="str">
        <f t="shared" si="12"/>
        <v/>
      </c>
      <c r="AU28" s="54">
        <f t="shared" si="6"/>
        <v>0</v>
      </c>
      <c r="AV28" s="49"/>
      <c r="AW28" s="49"/>
      <c r="AX28" s="56"/>
      <c r="AY28" s="58"/>
      <c r="AZ28" s="49" t="str">
        <f t="shared" si="13"/>
        <v/>
      </c>
      <c r="BA28" s="49">
        <f t="shared" si="14"/>
        <v>0</v>
      </c>
    </row>
    <row r="29" spans="1:53" customFormat="1" x14ac:dyDescent="0.35">
      <c r="A29" s="43"/>
      <c r="B29" s="44">
        <v>27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60"/>
      <c r="Q29" s="45"/>
      <c r="R29" s="47" t="str">
        <f t="shared" si="7"/>
        <v/>
      </c>
      <c r="S29" s="48"/>
      <c r="T29" s="49"/>
      <c r="U29" s="43"/>
      <c r="V29" s="45"/>
      <c r="W29" s="45"/>
      <c r="X29" s="45"/>
      <c r="Y29" s="45"/>
      <c r="Z29" s="58"/>
      <c r="AA29" s="52" t="str">
        <f t="shared" si="8"/>
        <v/>
      </c>
      <c r="AB29" s="53" t="str">
        <f t="shared" si="9"/>
        <v/>
      </c>
      <c r="AC29" s="43"/>
      <c r="AD29" s="54" t="str">
        <f t="shared" si="10"/>
        <v/>
      </c>
      <c r="AE29" s="43"/>
      <c r="AF29" s="56"/>
      <c r="AG29" s="54">
        <f t="shared" si="15"/>
        <v>0</v>
      </c>
      <c r="AH29" s="54" t="str">
        <f t="shared" si="0"/>
        <v/>
      </c>
      <c r="AI29" s="56">
        <v>0</v>
      </c>
      <c r="AJ29" s="54">
        <f t="shared" si="1"/>
        <v>0</v>
      </c>
      <c r="AK29" s="56">
        <v>0</v>
      </c>
      <c r="AL29" s="54">
        <f t="shared" si="2"/>
        <v>0</v>
      </c>
      <c r="AM29" s="56">
        <v>0</v>
      </c>
      <c r="AN29" s="54">
        <f t="shared" si="3"/>
        <v>0</v>
      </c>
      <c r="AO29" s="43" t="s">
        <v>65</v>
      </c>
      <c r="AP29" s="56">
        <v>0</v>
      </c>
      <c r="AQ29" s="54">
        <f t="shared" si="4"/>
        <v>0</v>
      </c>
      <c r="AR29" s="54">
        <f t="shared" si="11"/>
        <v>0</v>
      </c>
      <c r="AS29" s="54" t="str">
        <f t="shared" si="5"/>
        <v/>
      </c>
      <c r="AT29" s="57" t="str">
        <f t="shared" si="12"/>
        <v/>
      </c>
      <c r="AU29" s="54">
        <f t="shared" si="6"/>
        <v>0</v>
      </c>
      <c r="AV29" s="49"/>
      <c r="AW29" s="49"/>
      <c r="AX29" s="56"/>
      <c r="AY29" s="58"/>
      <c r="AZ29" s="49" t="str">
        <f t="shared" si="13"/>
        <v/>
      </c>
      <c r="BA29" s="49">
        <f t="shared" si="14"/>
        <v>0</v>
      </c>
    </row>
    <row r="30" spans="1:53" customFormat="1" x14ac:dyDescent="0.35">
      <c r="A30" s="43"/>
      <c r="B30" s="44">
        <v>28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60"/>
      <c r="Q30" s="45"/>
      <c r="R30" s="47" t="str">
        <f t="shared" si="7"/>
        <v/>
      </c>
      <c r="S30" s="48"/>
      <c r="T30" s="49"/>
      <c r="U30" s="43"/>
      <c r="V30" s="45"/>
      <c r="W30" s="45"/>
      <c r="X30" s="45"/>
      <c r="Y30" s="45"/>
      <c r="Z30" s="58"/>
      <c r="AA30" s="52" t="str">
        <f t="shared" si="8"/>
        <v/>
      </c>
      <c r="AB30" s="53" t="str">
        <f t="shared" si="9"/>
        <v/>
      </c>
      <c r="AC30" s="43"/>
      <c r="AD30" s="54" t="str">
        <f t="shared" si="10"/>
        <v/>
      </c>
      <c r="AE30" s="43"/>
      <c r="AF30" s="56"/>
      <c r="AG30" s="54">
        <f t="shared" si="15"/>
        <v>0</v>
      </c>
      <c r="AH30" s="54" t="str">
        <f t="shared" si="0"/>
        <v/>
      </c>
      <c r="AI30" s="56">
        <v>0</v>
      </c>
      <c r="AJ30" s="54">
        <f t="shared" si="1"/>
        <v>0</v>
      </c>
      <c r="AK30" s="56">
        <v>0</v>
      </c>
      <c r="AL30" s="54">
        <f t="shared" si="2"/>
        <v>0</v>
      </c>
      <c r="AM30" s="56">
        <v>0</v>
      </c>
      <c r="AN30" s="54">
        <f t="shared" si="3"/>
        <v>0</v>
      </c>
      <c r="AO30" s="43" t="s">
        <v>65</v>
      </c>
      <c r="AP30" s="56">
        <v>0</v>
      </c>
      <c r="AQ30" s="54">
        <f t="shared" si="4"/>
        <v>0</v>
      </c>
      <c r="AR30" s="54">
        <f t="shared" si="11"/>
        <v>0</v>
      </c>
      <c r="AS30" s="54" t="str">
        <f t="shared" si="5"/>
        <v/>
      </c>
      <c r="AT30" s="57" t="str">
        <f t="shared" si="12"/>
        <v/>
      </c>
      <c r="AU30" s="54">
        <f t="shared" si="6"/>
        <v>0</v>
      </c>
      <c r="AV30" s="49"/>
      <c r="AW30" s="49"/>
      <c r="AX30" s="56"/>
      <c r="AY30" s="58"/>
      <c r="AZ30" s="49" t="str">
        <f t="shared" si="13"/>
        <v/>
      </c>
      <c r="BA30" s="49">
        <f t="shared" si="14"/>
        <v>0</v>
      </c>
    </row>
    <row r="31" spans="1:53" customFormat="1" x14ac:dyDescent="0.35">
      <c r="A31" s="43"/>
      <c r="B31" s="44">
        <v>29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0"/>
      <c r="Q31" s="45"/>
      <c r="R31" s="47" t="str">
        <f t="shared" si="7"/>
        <v/>
      </c>
      <c r="S31" s="48"/>
      <c r="T31" s="49"/>
      <c r="U31" s="43"/>
      <c r="V31" s="45"/>
      <c r="W31" s="45"/>
      <c r="X31" s="45"/>
      <c r="Y31" s="45"/>
      <c r="Z31" s="58"/>
      <c r="AA31" s="52" t="str">
        <f t="shared" si="8"/>
        <v/>
      </c>
      <c r="AB31" s="53" t="str">
        <f t="shared" si="9"/>
        <v/>
      </c>
      <c r="AC31" s="43"/>
      <c r="AD31" s="54" t="str">
        <f t="shared" si="10"/>
        <v/>
      </c>
      <c r="AE31" s="43"/>
      <c r="AF31" s="56"/>
      <c r="AG31" s="54">
        <f t="shared" si="15"/>
        <v>0</v>
      </c>
      <c r="AH31" s="54" t="str">
        <f t="shared" si="0"/>
        <v/>
      </c>
      <c r="AI31" s="56">
        <v>0</v>
      </c>
      <c r="AJ31" s="54">
        <f t="shared" si="1"/>
        <v>0</v>
      </c>
      <c r="AK31" s="56">
        <v>0</v>
      </c>
      <c r="AL31" s="54">
        <f t="shared" si="2"/>
        <v>0</v>
      </c>
      <c r="AM31" s="56">
        <v>0</v>
      </c>
      <c r="AN31" s="54">
        <f t="shared" si="3"/>
        <v>0</v>
      </c>
      <c r="AO31" s="43" t="s">
        <v>65</v>
      </c>
      <c r="AP31" s="56">
        <v>0</v>
      </c>
      <c r="AQ31" s="54">
        <f t="shared" si="4"/>
        <v>0</v>
      </c>
      <c r="AR31" s="54">
        <f t="shared" si="11"/>
        <v>0</v>
      </c>
      <c r="AS31" s="54" t="str">
        <f t="shared" si="5"/>
        <v/>
      </c>
      <c r="AT31" s="57" t="str">
        <f t="shared" si="12"/>
        <v/>
      </c>
      <c r="AU31" s="54">
        <f t="shared" si="6"/>
        <v>0</v>
      </c>
      <c r="AV31" s="49"/>
      <c r="AW31" s="49"/>
      <c r="AX31" s="56"/>
      <c r="AY31" s="58"/>
      <c r="AZ31" s="49" t="str">
        <f t="shared" si="13"/>
        <v/>
      </c>
      <c r="BA31" s="49">
        <f t="shared" si="14"/>
        <v>0</v>
      </c>
    </row>
    <row r="32" spans="1:53" customFormat="1" x14ac:dyDescent="0.35">
      <c r="A32" s="43"/>
      <c r="B32" s="44">
        <v>30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60"/>
      <c r="Q32" s="45"/>
      <c r="R32" s="47" t="str">
        <f t="shared" si="7"/>
        <v/>
      </c>
      <c r="S32" s="48"/>
      <c r="T32" s="49"/>
      <c r="U32" s="43"/>
      <c r="V32" s="45"/>
      <c r="W32" s="45"/>
      <c r="X32" s="45"/>
      <c r="Y32" s="45"/>
      <c r="Z32" s="58"/>
      <c r="AA32" s="52" t="str">
        <f t="shared" si="8"/>
        <v/>
      </c>
      <c r="AB32" s="53" t="str">
        <f t="shared" si="9"/>
        <v/>
      </c>
      <c r="AC32" s="43"/>
      <c r="AD32" s="54" t="str">
        <f t="shared" si="10"/>
        <v/>
      </c>
      <c r="AE32" s="43"/>
      <c r="AF32" s="56"/>
      <c r="AG32" s="54">
        <f t="shared" si="15"/>
        <v>0</v>
      </c>
      <c r="AH32" s="54" t="str">
        <f t="shared" si="0"/>
        <v/>
      </c>
      <c r="AI32" s="56">
        <v>0</v>
      </c>
      <c r="AJ32" s="54">
        <f t="shared" si="1"/>
        <v>0</v>
      </c>
      <c r="AK32" s="56">
        <v>0</v>
      </c>
      <c r="AL32" s="54">
        <f t="shared" si="2"/>
        <v>0</v>
      </c>
      <c r="AM32" s="56">
        <v>0</v>
      </c>
      <c r="AN32" s="54">
        <f t="shared" si="3"/>
        <v>0</v>
      </c>
      <c r="AO32" s="43" t="s">
        <v>65</v>
      </c>
      <c r="AP32" s="56">
        <v>0</v>
      </c>
      <c r="AQ32" s="54">
        <f t="shared" si="4"/>
        <v>0</v>
      </c>
      <c r="AR32" s="54">
        <f t="shared" si="11"/>
        <v>0</v>
      </c>
      <c r="AS32" s="54" t="str">
        <f t="shared" si="5"/>
        <v/>
      </c>
      <c r="AT32" s="57" t="str">
        <f t="shared" si="12"/>
        <v/>
      </c>
      <c r="AU32" s="54">
        <f t="shared" si="6"/>
        <v>0</v>
      </c>
      <c r="AV32" s="49"/>
      <c r="AW32" s="49"/>
      <c r="AX32" s="56"/>
      <c r="AY32" s="58"/>
      <c r="AZ32" s="49" t="str">
        <f t="shared" si="13"/>
        <v/>
      </c>
      <c r="BA32" s="49">
        <f t="shared" si="14"/>
        <v>0</v>
      </c>
    </row>
    <row r="33" spans="1:53" customFormat="1" x14ac:dyDescent="0.35">
      <c r="A33" s="43"/>
      <c r="B33" s="44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60"/>
      <c r="Q33" s="45"/>
      <c r="R33" s="47" t="str">
        <f t="shared" si="7"/>
        <v/>
      </c>
      <c r="S33" s="48"/>
      <c r="T33" s="49"/>
      <c r="U33" s="43"/>
      <c r="V33" s="45"/>
      <c r="W33" s="45"/>
      <c r="X33" s="45"/>
      <c r="Y33" s="45"/>
      <c r="Z33" s="58"/>
      <c r="AA33" s="52" t="str">
        <f t="shared" si="8"/>
        <v/>
      </c>
      <c r="AB33" s="53" t="str">
        <f t="shared" si="9"/>
        <v/>
      </c>
      <c r="AC33" s="43"/>
      <c r="AD33" s="54" t="str">
        <f t="shared" si="10"/>
        <v/>
      </c>
      <c r="AE33" s="43"/>
      <c r="AF33" s="56"/>
      <c r="AG33" s="54">
        <f t="shared" si="15"/>
        <v>0</v>
      </c>
      <c r="AH33" s="54" t="str">
        <f t="shared" si="0"/>
        <v/>
      </c>
      <c r="AI33" s="56">
        <v>0</v>
      </c>
      <c r="AJ33" s="54">
        <f t="shared" si="1"/>
        <v>0</v>
      </c>
      <c r="AK33" s="56">
        <v>0</v>
      </c>
      <c r="AL33" s="54">
        <f t="shared" si="2"/>
        <v>0</v>
      </c>
      <c r="AM33" s="56">
        <v>0</v>
      </c>
      <c r="AN33" s="54">
        <f t="shared" si="3"/>
        <v>0</v>
      </c>
      <c r="AO33" s="43" t="s">
        <v>65</v>
      </c>
      <c r="AP33" s="56">
        <v>0</v>
      </c>
      <c r="AQ33" s="54">
        <f t="shared" si="4"/>
        <v>0</v>
      </c>
      <c r="AR33" s="54">
        <f t="shared" si="11"/>
        <v>0</v>
      </c>
      <c r="AS33" s="54" t="str">
        <f t="shared" si="5"/>
        <v/>
      </c>
      <c r="AT33" s="57" t="str">
        <f t="shared" si="12"/>
        <v/>
      </c>
      <c r="AU33" s="54">
        <f t="shared" si="6"/>
        <v>0</v>
      </c>
      <c r="AV33" s="49"/>
      <c r="AW33" s="49"/>
      <c r="AX33" s="56"/>
      <c r="AY33" s="58"/>
      <c r="AZ33" s="49" t="str">
        <f t="shared" si="13"/>
        <v/>
      </c>
      <c r="BA33" s="49">
        <f t="shared" si="14"/>
        <v>0</v>
      </c>
    </row>
    <row r="34" spans="1:53" customFormat="1" x14ac:dyDescent="0.35">
      <c r="A34" s="43"/>
      <c r="B34" s="44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60"/>
      <c r="Q34" s="45"/>
      <c r="R34" s="47" t="str">
        <f t="shared" si="7"/>
        <v/>
      </c>
      <c r="S34" s="48"/>
      <c r="T34" s="49"/>
      <c r="U34" s="43"/>
      <c r="V34" s="45"/>
      <c r="W34" s="45"/>
      <c r="X34" s="45"/>
      <c r="Y34" s="45"/>
      <c r="Z34" s="58"/>
      <c r="AA34" s="52" t="str">
        <f t="shared" si="8"/>
        <v/>
      </c>
      <c r="AB34" s="53" t="str">
        <f t="shared" si="9"/>
        <v/>
      </c>
      <c r="AC34" s="43"/>
      <c r="AD34" s="54" t="str">
        <f t="shared" si="10"/>
        <v/>
      </c>
      <c r="AE34" s="43"/>
      <c r="AF34" s="56"/>
      <c r="AG34" s="54">
        <f t="shared" si="15"/>
        <v>0</v>
      </c>
      <c r="AH34" s="54" t="str">
        <f t="shared" si="0"/>
        <v/>
      </c>
      <c r="AI34" s="56">
        <v>0</v>
      </c>
      <c r="AJ34" s="54">
        <f t="shared" si="1"/>
        <v>0</v>
      </c>
      <c r="AK34" s="56">
        <v>0</v>
      </c>
      <c r="AL34" s="54">
        <f t="shared" si="2"/>
        <v>0</v>
      </c>
      <c r="AM34" s="56">
        <v>0</v>
      </c>
      <c r="AN34" s="54">
        <f t="shared" si="3"/>
        <v>0</v>
      </c>
      <c r="AO34" s="43" t="s">
        <v>65</v>
      </c>
      <c r="AP34" s="56">
        <v>0</v>
      </c>
      <c r="AQ34" s="54">
        <f t="shared" si="4"/>
        <v>0</v>
      </c>
      <c r="AR34" s="54">
        <f t="shared" si="11"/>
        <v>0</v>
      </c>
      <c r="AS34" s="54" t="str">
        <f t="shared" si="5"/>
        <v/>
      </c>
      <c r="AT34" s="57" t="str">
        <f t="shared" si="12"/>
        <v/>
      </c>
      <c r="AU34" s="54">
        <f t="shared" si="6"/>
        <v>0</v>
      </c>
      <c r="AV34" s="49"/>
      <c r="AW34" s="49"/>
      <c r="AX34" s="56"/>
      <c r="AY34" s="58"/>
      <c r="AZ34" s="49" t="str">
        <f t="shared" si="13"/>
        <v/>
      </c>
      <c r="BA34" s="49">
        <f t="shared" si="14"/>
        <v>0</v>
      </c>
    </row>
    <row r="35" spans="1:53" customFormat="1" x14ac:dyDescent="0.35">
      <c r="A35" s="43"/>
      <c r="B35" s="44">
        <v>33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60"/>
      <c r="Q35" s="45"/>
      <c r="R35" s="47" t="str">
        <f t="shared" si="7"/>
        <v/>
      </c>
      <c r="S35" s="48"/>
      <c r="T35" s="49"/>
      <c r="U35" s="43"/>
      <c r="V35" s="45"/>
      <c r="W35" s="45"/>
      <c r="X35" s="45"/>
      <c r="Y35" s="45"/>
      <c r="Z35" s="58"/>
      <c r="AA35" s="52" t="str">
        <f t="shared" si="8"/>
        <v/>
      </c>
      <c r="AB35" s="53" t="str">
        <f t="shared" si="9"/>
        <v/>
      </c>
      <c r="AC35" s="43"/>
      <c r="AD35" s="54" t="str">
        <f t="shared" si="10"/>
        <v/>
      </c>
      <c r="AE35" s="43"/>
      <c r="AF35" s="56"/>
      <c r="AG35" s="54">
        <f t="shared" si="15"/>
        <v>0</v>
      </c>
      <c r="AH35" s="54" t="str">
        <f t="shared" si="0"/>
        <v/>
      </c>
      <c r="AI35" s="56">
        <v>0</v>
      </c>
      <c r="AJ35" s="54">
        <f t="shared" si="1"/>
        <v>0</v>
      </c>
      <c r="AK35" s="56">
        <v>0</v>
      </c>
      <c r="AL35" s="54">
        <f t="shared" si="2"/>
        <v>0</v>
      </c>
      <c r="AM35" s="56">
        <v>0</v>
      </c>
      <c r="AN35" s="54">
        <f t="shared" si="3"/>
        <v>0</v>
      </c>
      <c r="AO35" s="43" t="s">
        <v>65</v>
      </c>
      <c r="AP35" s="56">
        <v>0</v>
      </c>
      <c r="AQ35" s="54">
        <f t="shared" si="4"/>
        <v>0</v>
      </c>
      <c r="AR35" s="54">
        <f t="shared" si="11"/>
        <v>0</v>
      </c>
      <c r="AS35" s="54" t="str">
        <f t="shared" si="5"/>
        <v/>
      </c>
      <c r="AT35" s="57" t="str">
        <f t="shared" si="12"/>
        <v/>
      </c>
      <c r="AU35" s="54">
        <f t="shared" si="6"/>
        <v>0</v>
      </c>
      <c r="AV35" s="49"/>
      <c r="AW35" s="49"/>
      <c r="AX35" s="56"/>
      <c r="AY35" s="58"/>
      <c r="AZ35" s="49" t="str">
        <f t="shared" si="13"/>
        <v/>
      </c>
      <c r="BA35" s="49">
        <f t="shared" si="14"/>
        <v>0</v>
      </c>
    </row>
    <row r="36" spans="1:53" customFormat="1" x14ac:dyDescent="0.35">
      <c r="A36" s="43"/>
      <c r="B36" s="44">
        <v>34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60"/>
      <c r="Q36" s="45"/>
      <c r="R36" s="47" t="str">
        <f t="shared" si="7"/>
        <v/>
      </c>
      <c r="S36" s="48"/>
      <c r="T36" s="49"/>
      <c r="U36" s="43"/>
      <c r="V36" s="45"/>
      <c r="W36" s="45"/>
      <c r="X36" s="45"/>
      <c r="Y36" s="45"/>
      <c r="Z36" s="58"/>
      <c r="AA36" s="52" t="str">
        <f t="shared" si="8"/>
        <v/>
      </c>
      <c r="AB36" s="53" t="str">
        <f t="shared" si="9"/>
        <v/>
      </c>
      <c r="AC36" s="43"/>
      <c r="AD36" s="54" t="str">
        <f t="shared" si="10"/>
        <v/>
      </c>
      <c r="AE36" s="43"/>
      <c r="AF36" s="56"/>
      <c r="AG36" s="54">
        <f t="shared" si="15"/>
        <v>0</v>
      </c>
      <c r="AH36" s="54" t="str">
        <f t="shared" si="0"/>
        <v/>
      </c>
      <c r="AI36" s="56">
        <v>0</v>
      </c>
      <c r="AJ36" s="54">
        <f t="shared" si="1"/>
        <v>0</v>
      </c>
      <c r="AK36" s="56">
        <v>0</v>
      </c>
      <c r="AL36" s="54">
        <f t="shared" si="2"/>
        <v>0</v>
      </c>
      <c r="AM36" s="56">
        <v>0</v>
      </c>
      <c r="AN36" s="54">
        <f t="shared" si="3"/>
        <v>0</v>
      </c>
      <c r="AO36" s="43" t="s">
        <v>65</v>
      </c>
      <c r="AP36" s="56">
        <v>0</v>
      </c>
      <c r="AQ36" s="54">
        <f t="shared" si="4"/>
        <v>0</v>
      </c>
      <c r="AR36" s="54">
        <f t="shared" si="11"/>
        <v>0</v>
      </c>
      <c r="AS36" s="54" t="str">
        <f t="shared" si="5"/>
        <v/>
      </c>
      <c r="AT36" s="57" t="str">
        <f t="shared" si="12"/>
        <v/>
      </c>
      <c r="AU36" s="54">
        <f t="shared" si="6"/>
        <v>0</v>
      </c>
      <c r="AV36" s="49"/>
      <c r="AW36" s="49"/>
      <c r="AX36" s="56"/>
      <c r="AY36" s="58"/>
      <c r="AZ36" s="49" t="str">
        <f t="shared" si="13"/>
        <v/>
      </c>
      <c r="BA36" s="49">
        <f t="shared" si="14"/>
        <v>0</v>
      </c>
    </row>
    <row r="37" spans="1:53" customFormat="1" x14ac:dyDescent="0.35">
      <c r="A37" s="43"/>
      <c r="B37" s="44">
        <v>35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60"/>
      <c r="Q37" s="45"/>
      <c r="R37" s="47" t="str">
        <f t="shared" si="7"/>
        <v/>
      </c>
      <c r="S37" s="48"/>
      <c r="T37" s="49"/>
      <c r="U37" s="43"/>
      <c r="V37" s="45"/>
      <c r="W37" s="45"/>
      <c r="X37" s="45"/>
      <c r="Y37" s="45"/>
      <c r="Z37" s="58"/>
      <c r="AA37" s="52" t="str">
        <f t="shared" si="8"/>
        <v/>
      </c>
      <c r="AB37" s="53" t="str">
        <f t="shared" si="9"/>
        <v/>
      </c>
      <c r="AC37" s="43"/>
      <c r="AD37" s="54" t="str">
        <f t="shared" si="10"/>
        <v/>
      </c>
      <c r="AE37" s="43"/>
      <c r="AF37" s="56"/>
      <c r="AG37" s="54">
        <f t="shared" si="15"/>
        <v>0</v>
      </c>
      <c r="AH37" s="54" t="str">
        <f t="shared" si="0"/>
        <v/>
      </c>
      <c r="AI37" s="56">
        <v>0</v>
      </c>
      <c r="AJ37" s="54">
        <f t="shared" si="1"/>
        <v>0</v>
      </c>
      <c r="AK37" s="56">
        <v>0</v>
      </c>
      <c r="AL37" s="54">
        <f t="shared" si="2"/>
        <v>0</v>
      </c>
      <c r="AM37" s="56">
        <v>0</v>
      </c>
      <c r="AN37" s="54">
        <f t="shared" si="3"/>
        <v>0</v>
      </c>
      <c r="AO37" s="43" t="s">
        <v>65</v>
      </c>
      <c r="AP37" s="56">
        <v>0</v>
      </c>
      <c r="AQ37" s="54">
        <f t="shared" si="4"/>
        <v>0</v>
      </c>
      <c r="AR37" s="54">
        <f t="shared" si="11"/>
        <v>0</v>
      </c>
      <c r="AS37" s="54" t="str">
        <f t="shared" si="5"/>
        <v/>
      </c>
      <c r="AT37" s="57" t="str">
        <f t="shared" si="12"/>
        <v/>
      </c>
      <c r="AU37" s="54">
        <f t="shared" si="6"/>
        <v>0</v>
      </c>
      <c r="AV37" s="49"/>
      <c r="AW37" s="49"/>
      <c r="AX37" s="56"/>
      <c r="AY37" s="58"/>
      <c r="AZ37" s="49" t="str">
        <f t="shared" si="13"/>
        <v/>
      </c>
      <c r="BA37" s="49">
        <f t="shared" si="14"/>
        <v>0</v>
      </c>
    </row>
    <row r="38" spans="1:53" customFormat="1" x14ac:dyDescent="0.35">
      <c r="A38" s="43"/>
      <c r="B38" s="44">
        <v>36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60"/>
      <c r="Q38" s="45"/>
      <c r="R38" s="47" t="str">
        <f t="shared" si="7"/>
        <v/>
      </c>
      <c r="S38" s="48"/>
      <c r="T38" s="49"/>
      <c r="U38" s="43"/>
      <c r="V38" s="45"/>
      <c r="W38" s="45"/>
      <c r="X38" s="45"/>
      <c r="Y38" s="45"/>
      <c r="Z38" s="58"/>
      <c r="AA38" s="52" t="str">
        <f t="shared" si="8"/>
        <v/>
      </c>
      <c r="AB38" s="53" t="str">
        <f t="shared" si="9"/>
        <v/>
      </c>
      <c r="AC38" s="43"/>
      <c r="AD38" s="54" t="str">
        <f t="shared" si="10"/>
        <v/>
      </c>
      <c r="AE38" s="43"/>
      <c r="AF38" s="56"/>
      <c r="AG38" s="54">
        <f t="shared" si="15"/>
        <v>0</v>
      </c>
      <c r="AH38" s="54" t="str">
        <f t="shared" si="0"/>
        <v/>
      </c>
      <c r="AI38" s="56">
        <v>0</v>
      </c>
      <c r="AJ38" s="54">
        <f t="shared" si="1"/>
        <v>0</v>
      </c>
      <c r="AK38" s="56">
        <v>0</v>
      </c>
      <c r="AL38" s="54">
        <f t="shared" si="2"/>
        <v>0</v>
      </c>
      <c r="AM38" s="56">
        <v>0</v>
      </c>
      <c r="AN38" s="54">
        <f t="shared" si="3"/>
        <v>0</v>
      </c>
      <c r="AO38" s="43" t="s">
        <v>65</v>
      </c>
      <c r="AP38" s="56">
        <v>0</v>
      </c>
      <c r="AQ38" s="54">
        <f t="shared" si="4"/>
        <v>0</v>
      </c>
      <c r="AR38" s="54">
        <f t="shared" si="11"/>
        <v>0</v>
      </c>
      <c r="AS38" s="54" t="str">
        <f t="shared" si="5"/>
        <v/>
      </c>
      <c r="AT38" s="57" t="str">
        <f t="shared" si="12"/>
        <v/>
      </c>
      <c r="AU38" s="54">
        <f t="shared" si="6"/>
        <v>0</v>
      </c>
      <c r="AV38" s="49"/>
      <c r="AW38" s="49"/>
      <c r="AX38" s="56"/>
      <c r="AY38" s="58"/>
      <c r="AZ38" s="49" t="str">
        <f t="shared" si="13"/>
        <v/>
      </c>
      <c r="BA38" s="49">
        <f t="shared" si="14"/>
        <v>0</v>
      </c>
    </row>
    <row r="39" spans="1:53" customFormat="1" x14ac:dyDescent="0.35">
      <c r="A39" s="43"/>
      <c r="B39" s="44">
        <v>37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60"/>
      <c r="Q39" s="45"/>
      <c r="R39" s="47" t="str">
        <f t="shared" si="7"/>
        <v/>
      </c>
      <c r="S39" s="48"/>
      <c r="T39" s="49"/>
      <c r="U39" s="43"/>
      <c r="V39" s="45"/>
      <c r="W39" s="45"/>
      <c r="X39" s="45"/>
      <c r="Y39" s="45"/>
      <c r="Z39" s="58"/>
      <c r="AA39" s="52" t="str">
        <f t="shared" si="8"/>
        <v/>
      </c>
      <c r="AB39" s="53" t="str">
        <f t="shared" si="9"/>
        <v/>
      </c>
      <c r="AC39" s="43"/>
      <c r="AD39" s="54" t="str">
        <f t="shared" si="10"/>
        <v/>
      </c>
      <c r="AE39" s="43"/>
      <c r="AF39" s="56"/>
      <c r="AG39" s="54">
        <f t="shared" si="15"/>
        <v>0</v>
      </c>
      <c r="AH39" s="54" t="str">
        <f t="shared" si="0"/>
        <v/>
      </c>
      <c r="AI39" s="56">
        <v>0</v>
      </c>
      <c r="AJ39" s="54">
        <f t="shared" si="1"/>
        <v>0</v>
      </c>
      <c r="AK39" s="56">
        <v>0</v>
      </c>
      <c r="AL39" s="54">
        <f t="shared" si="2"/>
        <v>0</v>
      </c>
      <c r="AM39" s="56">
        <v>0</v>
      </c>
      <c r="AN39" s="54">
        <f t="shared" si="3"/>
        <v>0</v>
      </c>
      <c r="AO39" s="43" t="s">
        <v>65</v>
      </c>
      <c r="AP39" s="56">
        <v>0</v>
      </c>
      <c r="AQ39" s="54">
        <f t="shared" si="4"/>
        <v>0</v>
      </c>
      <c r="AR39" s="54">
        <f t="shared" si="11"/>
        <v>0</v>
      </c>
      <c r="AS39" s="54" t="str">
        <f t="shared" si="5"/>
        <v/>
      </c>
      <c r="AT39" s="57" t="str">
        <f t="shared" si="12"/>
        <v/>
      </c>
      <c r="AU39" s="54">
        <f t="shared" si="6"/>
        <v>0</v>
      </c>
      <c r="AV39" s="49"/>
      <c r="AW39" s="49"/>
      <c r="AX39" s="56"/>
      <c r="AY39" s="58"/>
      <c r="AZ39" s="49" t="str">
        <f t="shared" si="13"/>
        <v/>
      </c>
      <c r="BA39" s="49">
        <f t="shared" si="14"/>
        <v>0</v>
      </c>
    </row>
    <row r="40" spans="1:53" customFormat="1" x14ac:dyDescent="0.35">
      <c r="A40" s="43"/>
      <c r="B40" s="44">
        <v>38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60"/>
      <c r="Q40" s="45"/>
      <c r="R40" s="47" t="str">
        <f t="shared" si="7"/>
        <v/>
      </c>
      <c r="S40" s="48"/>
      <c r="T40" s="49"/>
      <c r="U40" s="43"/>
      <c r="V40" s="45"/>
      <c r="W40" s="45"/>
      <c r="X40" s="45"/>
      <c r="Y40" s="45"/>
      <c r="Z40" s="58"/>
      <c r="AA40" s="52" t="str">
        <f t="shared" si="8"/>
        <v/>
      </c>
      <c r="AB40" s="53" t="str">
        <f t="shared" si="9"/>
        <v/>
      </c>
      <c r="AC40" s="43"/>
      <c r="AD40" s="54" t="str">
        <f t="shared" si="10"/>
        <v/>
      </c>
      <c r="AE40" s="43"/>
      <c r="AF40" s="56"/>
      <c r="AG40" s="54">
        <f t="shared" si="15"/>
        <v>0</v>
      </c>
      <c r="AH40" s="54" t="str">
        <f t="shared" si="0"/>
        <v/>
      </c>
      <c r="AI40" s="56">
        <v>0</v>
      </c>
      <c r="AJ40" s="54">
        <f t="shared" si="1"/>
        <v>0</v>
      </c>
      <c r="AK40" s="56">
        <v>0</v>
      </c>
      <c r="AL40" s="54">
        <f t="shared" si="2"/>
        <v>0</v>
      </c>
      <c r="AM40" s="56">
        <v>0</v>
      </c>
      <c r="AN40" s="54">
        <f t="shared" si="3"/>
        <v>0</v>
      </c>
      <c r="AO40" s="43" t="s">
        <v>65</v>
      </c>
      <c r="AP40" s="56">
        <v>0</v>
      </c>
      <c r="AQ40" s="54">
        <f t="shared" si="4"/>
        <v>0</v>
      </c>
      <c r="AR40" s="54">
        <f t="shared" si="11"/>
        <v>0</v>
      </c>
      <c r="AS40" s="54" t="str">
        <f t="shared" si="5"/>
        <v/>
      </c>
      <c r="AT40" s="57" t="str">
        <f t="shared" si="12"/>
        <v/>
      </c>
      <c r="AU40" s="54">
        <f t="shared" si="6"/>
        <v>0</v>
      </c>
      <c r="AV40" s="49"/>
      <c r="AW40" s="49"/>
      <c r="AX40" s="56"/>
      <c r="AY40" s="58"/>
      <c r="AZ40" s="49" t="str">
        <f t="shared" si="13"/>
        <v/>
      </c>
      <c r="BA40" s="49">
        <f t="shared" si="14"/>
        <v>0</v>
      </c>
    </row>
    <row r="41" spans="1:53" customFormat="1" x14ac:dyDescent="0.35">
      <c r="A41" s="43"/>
      <c r="B41" s="44">
        <v>39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0"/>
      <c r="Q41" s="45"/>
      <c r="R41" s="47" t="str">
        <f t="shared" si="7"/>
        <v/>
      </c>
      <c r="S41" s="48"/>
      <c r="T41" s="49"/>
      <c r="U41" s="43"/>
      <c r="V41" s="45"/>
      <c r="W41" s="45"/>
      <c r="X41" s="45"/>
      <c r="Y41" s="45"/>
      <c r="Z41" s="58"/>
      <c r="AA41" s="52" t="str">
        <f t="shared" si="8"/>
        <v/>
      </c>
      <c r="AB41" s="53" t="str">
        <f t="shared" si="9"/>
        <v/>
      </c>
      <c r="AC41" s="43"/>
      <c r="AD41" s="54" t="str">
        <f t="shared" si="10"/>
        <v/>
      </c>
      <c r="AE41" s="43"/>
      <c r="AF41" s="56"/>
      <c r="AG41" s="54">
        <f t="shared" si="15"/>
        <v>0</v>
      </c>
      <c r="AH41" s="54" t="str">
        <f t="shared" si="0"/>
        <v/>
      </c>
      <c r="AI41" s="56">
        <v>0</v>
      </c>
      <c r="AJ41" s="54">
        <f t="shared" si="1"/>
        <v>0</v>
      </c>
      <c r="AK41" s="56">
        <v>0</v>
      </c>
      <c r="AL41" s="54">
        <f t="shared" si="2"/>
        <v>0</v>
      </c>
      <c r="AM41" s="56">
        <v>0</v>
      </c>
      <c r="AN41" s="54">
        <f t="shared" si="3"/>
        <v>0</v>
      </c>
      <c r="AO41" s="43" t="s">
        <v>65</v>
      </c>
      <c r="AP41" s="56">
        <v>0</v>
      </c>
      <c r="AQ41" s="54">
        <f t="shared" si="4"/>
        <v>0</v>
      </c>
      <c r="AR41" s="54">
        <f t="shared" si="11"/>
        <v>0</v>
      </c>
      <c r="AS41" s="54" t="str">
        <f t="shared" si="5"/>
        <v/>
      </c>
      <c r="AT41" s="57" t="str">
        <f t="shared" si="12"/>
        <v/>
      </c>
      <c r="AU41" s="54">
        <f t="shared" si="6"/>
        <v>0</v>
      </c>
      <c r="AV41" s="49"/>
      <c r="AW41" s="49"/>
      <c r="AX41" s="56"/>
      <c r="AY41" s="58"/>
      <c r="AZ41" s="49" t="str">
        <f t="shared" si="13"/>
        <v/>
      </c>
      <c r="BA41" s="49">
        <f t="shared" si="14"/>
        <v>0</v>
      </c>
    </row>
    <row r="42" spans="1:53" customFormat="1" x14ac:dyDescent="0.35">
      <c r="A42" s="43"/>
      <c r="B42" s="44">
        <v>40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60"/>
      <c r="Q42" s="45"/>
      <c r="R42" s="47" t="str">
        <f t="shared" si="7"/>
        <v/>
      </c>
      <c r="S42" s="48"/>
      <c r="T42" s="49"/>
      <c r="U42" s="43"/>
      <c r="V42" s="45"/>
      <c r="W42" s="45"/>
      <c r="X42" s="45"/>
      <c r="Y42" s="45"/>
      <c r="Z42" s="58"/>
      <c r="AA42" s="52" t="str">
        <f t="shared" si="8"/>
        <v/>
      </c>
      <c r="AB42" s="53" t="str">
        <f t="shared" si="9"/>
        <v/>
      </c>
      <c r="AC42" s="43"/>
      <c r="AD42" s="54" t="str">
        <f t="shared" si="10"/>
        <v/>
      </c>
      <c r="AE42" s="43"/>
      <c r="AF42" s="56"/>
      <c r="AG42" s="54">
        <f t="shared" si="15"/>
        <v>0</v>
      </c>
      <c r="AH42" s="54" t="str">
        <f t="shared" si="0"/>
        <v/>
      </c>
      <c r="AI42" s="56">
        <v>0</v>
      </c>
      <c r="AJ42" s="54">
        <f t="shared" si="1"/>
        <v>0</v>
      </c>
      <c r="AK42" s="56">
        <v>0</v>
      </c>
      <c r="AL42" s="54">
        <f t="shared" si="2"/>
        <v>0</v>
      </c>
      <c r="AM42" s="56">
        <v>0</v>
      </c>
      <c r="AN42" s="54">
        <f t="shared" si="3"/>
        <v>0</v>
      </c>
      <c r="AO42" s="43" t="s">
        <v>65</v>
      </c>
      <c r="AP42" s="56">
        <v>0</v>
      </c>
      <c r="AQ42" s="54">
        <f t="shared" si="4"/>
        <v>0</v>
      </c>
      <c r="AR42" s="54">
        <f t="shared" si="11"/>
        <v>0</v>
      </c>
      <c r="AS42" s="54" t="str">
        <f t="shared" si="5"/>
        <v/>
      </c>
      <c r="AT42" s="57" t="str">
        <f t="shared" si="12"/>
        <v/>
      </c>
      <c r="AU42" s="54">
        <f t="shared" si="6"/>
        <v>0</v>
      </c>
      <c r="AV42" s="49"/>
      <c r="AW42" s="49"/>
      <c r="AX42" s="56"/>
      <c r="AY42" s="58"/>
      <c r="AZ42" s="49" t="str">
        <f t="shared" si="13"/>
        <v/>
      </c>
      <c r="BA42" s="49">
        <f t="shared" si="14"/>
        <v>0</v>
      </c>
    </row>
    <row r="43" spans="1:53" customFormat="1" x14ac:dyDescent="0.35">
      <c r="A43" s="43"/>
      <c r="B43" s="44">
        <v>41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60"/>
      <c r="Q43" s="45"/>
      <c r="R43" s="47" t="str">
        <f t="shared" si="7"/>
        <v/>
      </c>
      <c r="S43" s="48"/>
      <c r="T43" s="49"/>
      <c r="U43" s="43"/>
      <c r="V43" s="45"/>
      <c r="W43" s="45"/>
      <c r="X43" s="45"/>
      <c r="Y43" s="45"/>
      <c r="Z43" s="58"/>
      <c r="AA43" s="52" t="str">
        <f t="shared" si="8"/>
        <v/>
      </c>
      <c r="AB43" s="53" t="str">
        <f t="shared" si="9"/>
        <v/>
      </c>
      <c r="AC43" s="43"/>
      <c r="AD43" s="54" t="str">
        <f t="shared" si="10"/>
        <v/>
      </c>
      <c r="AE43" s="43"/>
      <c r="AF43" s="56"/>
      <c r="AG43" s="54">
        <f t="shared" si="15"/>
        <v>0</v>
      </c>
      <c r="AH43" s="54" t="str">
        <f t="shared" si="0"/>
        <v/>
      </c>
      <c r="AI43" s="56">
        <v>0</v>
      </c>
      <c r="AJ43" s="54">
        <f t="shared" si="1"/>
        <v>0</v>
      </c>
      <c r="AK43" s="56">
        <v>0</v>
      </c>
      <c r="AL43" s="54">
        <f t="shared" si="2"/>
        <v>0</v>
      </c>
      <c r="AM43" s="56">
        <v>0</v>
      </c>
      <c r="AN43" s="54">
        <f t="shared" si="3"/>
        <v>0</v>
      </c>
      <c r="AO43" s="43" t="s">
        <v>65</v>
      </c>
      <c r="AP43" s="56">
        <v>0</v>
      </c>
      <c r="AQ43" s="54">
        <f t="shared" si="4"/>
        <v>0</v>
      </c>
      <c r="AR43" s="54">
        <f t="shared" si="11"/>
        <v>0</v>
      </c>
      <c r="AS43" s="54" t="str">
        <f t="shared" si="5"/>
        <v/>
      </c>
      <c r="AT43" s="57" t="str">
        <f t="shared" si="12"/>
        <v/>
      </c>
      <c r="AU43" s="54">
        <f t="shared" si="6"/>
        <v>0</v>
      </c>
      <c r="AV43" s="49"/>
      <c r="AW43" s="49"/>
      <c r="AX43" s="56"/>
      <c r="AY43" s="58"/>
      <c r="AZ43" s="49" t="str">
        <f t="shared" si="13"/>
        <v/>
      </c>
      <c r="BA43" s="49">
        <f t="shared" si="14"/>
        <v>0</v>
      </c>
    </row>
    <row r="44" spans="1:53" customFormat="1" x14ac:dyDescent="0.35">
      <c r="A44" s="43"/>
      <c r="B44" s="44">
        <v>42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60"/>
      <c r="Q44" s="45"/>
      <c r="R44" s="47" t="str">
        <f t="shared" si="7"/>
        <v/>
      </c>
      <c r="S44" s="48"/>
      <c r="T44" s="49"/>
      <c r="U44" s="43"/>
      <c r="V44" s="45"/>
      <c r="W44" s="45"/>
      <c r="X44" s="45"/>
      <c r="Y44" s="45"/>
      <c r="Z44" s="58"/>
      <c r="AA44" s="52" t="str">
        <f t="shared" si="8"/>
        <v/>
      </c>
      <c r="AB44" s="53" t="str">
        <f t="shared" si="9"/>
        <v/>
      </c>
      <c r="AC44" s="43"/>
      <c r="AD44" s="54" t="str">
        <f t="shared" si="10"/>
        <v/>
      </c>
      <c r="AE44" s="43"/>
      <c r="AF44" s="56"/>
      <c r="AG44" s="54">
        <f t="shared" si="15"/>
        <v>0</v>
      </c>
      <c r="AH44" s="54" t="str">
        <f t="shared" si="0"/>
        <v/>
      </c>
      <c r="AI44" s="56">
        <v>0</v>
      </c>
      <c r="AJ44" s="54">
        <f t="shared" si="1"/>
        <v>0</v>
      </c>
      <c r="AK44" s="56">
        <v>0</v>
      </c>
      <c r="AL44" s="54">
        <f t="shared" si="2"/>
        <v>0</v>
      </c>
      <c r="AM44" s="56">
        <v>0</v>
      </c>
      <c r="AN44" s="54">
        <f t="shared" si="3"/>
        <v>0</v>
      </c>
      <c r="AO44" s="43" t="s">
        <v>65</v>
      </c>
      <c r="AP44" s="56">
        <v>0</v>
      </c>
      <c r="AQ44" s="54">
        <f t="shared" si="4"/>
        <v>0</v>
      </c>
      <c r="AR44" s="54">
        <f t="shared" si="11"/>
        <v>0</v>
      </c>
      <c r="AS44" s="54" t="str">
        <f t="shared" si="5"/>
        <v/>
      </c>
      <c r="AT44" s="57" t="str">
        <f t="shared" si="12"/>
        <v/>
      </c>
      <c r="AU44" s="54">
        <f t="shared" si="6"/>
        <v>0</v>
      </c>
      <c r="AV44" s="49"/>
      <c r="AW44" s="49"/>
      <c r="AX44" s="56"/>
      <c r="AY44" s="58"/>
      <c r="AZ44" s="49" t="str">
        <f t="shared" si="13"/>
        <v/>
      </c>
      <c r="BA44" s="49">
        <f t="shared" si="14"/>
        <v>0</v>
      </c>
    </row>
    <row r="45" spans="1:53" customFormat="1" x14ac:dyDescent="0.35">
      <c r="A45" s="43"/>
      <c r="B45" s="44">
        <v>43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60"/>
      <c r="Q45" s="45"/>
      <c r="R45" s="47" t="str">
        <f t="shared" si="7"/>
        <v/>
      </c>
      <c r="S45" s="48"/>
      <c r="T45" s="49"/>
      <c r="U45" s="43"/>
      <c r="V45" s="45"/>
      <c r="W45" s="45"/>
      <c r="X45" s="45"/>
      <c r="Y45" s="45"/>
      <c r="Z45" s="58"/>
      <c r="AA45" s="52" t="str">
        <f t="shared" si="8"/>
        <v/>
      </c>
      <c r="AB45" s="53" t="str">
        <f t="shared" si="9"/>
        <v/>
      </c>
      <c r="AC45" s="43"/>
      <c r="AD45" s="54" t="str">
        <f t="shared" si="10"/>
        <v/>
      </c>
      <c r="AE45" s="43"/>
      <c r="AF45" s="56"/>
      <c r="AG45" s="54">
        <f t="shared" si="15"/>
        <v>0</v>
      </c>
      <c r="AH45" s="54" t="str">
        <f t="shared" si="0"/>
        <v/>
      </c>
      <c r="AI45" s="56">
        <v>0</v>
      </c>
      <c r="AJ45" s="54">
        <f t="shared" si="1"/>
        <v>0</v>
      </c>
      <c r="AK45" s="56">
        <v>0</v>
      </c>
      <c r="AL45" s="54">
        <f t="shared" si="2"/>
        <v>0</v>
      </c>
      <c r="AM45" s="56">
        <v>0</v>
      </c>
      <c r="AN45" s="54">
        <f t="shared" si="3"/>
        <v>0</v>
      </c>
      <c r="AO45" s="43" t="s">
        <v>65</v>
      </c>
      <c r="AP45" s="56">
        <v>0</v>
      </c>
      <c r="AQ45" s="54">
        <f t="shared" si="4"/>
        <v>0</v>
      </c>
      <c r="AR45" s="54">
        <f t="shared" si="11"/>
        <v>0</v>
      </c>
      <c r="AS45" s="54" t="str">
        <f t="shared" si="5"/>
        <v/>
      </c>
      <c r="AT45" s="57" t="str">
        <f t="shared" si="12"/>
        <v/>
      </c>
      <c r="AU45" s="54">
        <f t="shared" si="6"/>
        <v>0</v>
      </c>
      <c r="AV45" s="49"/>
      <c r="AW45" s="49"/>
      <c r="AX45" s="56"/>
      <c r="AY45" s="58"/>
      <c r="AZ45" s="49" t="str">
        <f t="shared" si="13"/>
        <v/>
      </c>
      <c r="BA45" s="49">
        <f t="shared" si="14"/>
        <v>0</v>
      </c>
    </row>
    <row r="46" spans="1:53" customFormat="1" x14ac:dyDescent="0.35">
      <c r="A46" s="43"/>
      <c r="B46" s="44">
        <v>44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0"/>
      <c r="Q46" s="45"/>
      <c r="R46" s="47" t="str">
        <f t="shared" si="7"/>
        <v/>
      </c>
      <c r="S46" s="48"/>
      <c r="T46" s="49"/>
      <c r="U46" s="43"/>
      <c r="V46" s="45"/>
      <c r="W46" s="45"/>
      <c r="X46" s="45"/>
      <c r="Y46" s="45"/>
      <c r="Z46" s="58"/>
      <c r="AA46" s="52" t="str">
        <f t="shared" si="8"/>
        <v/>
      </c>
      <c r="AB46" s="53" t="str">
        <f t="shared" si="9"/>
        <v/>
      </c>
      <c r="AC46" s="43"/>
      <c r="AD46" s="54" t="str">
        <f t="shared" si="10"/>
        <v/>
      </c>
      <c r="AE46" s="43"/>
      <c r="AF46" s="56"/>
      <c r="AG46" s="54">
        <f t="shared" si="15"/>
        <v>0</v>
      </c>
      <c r="AH46" s="54" t="str">
        <f t="shared" si="0"/>
        <v/>
      </c>
      <c r="AI46" s="56">
        <v>0</v>
      </c>
      <c r="AJ46" s="54">
        <f t="shared" si="1"/>
        <v>0</v>
      </c>
      <c r="AK46" s="56">
        <v>0</v>
      </c>
      <c r="AL46" s="54">
        <f t="shared" si="2"/>
        <v>0</v>
      </c>
      <c r="AM46" s="56">
        <v>0</v>
      </c>
      <c r="AN46" s="54">
        <f t="shared" si="3"/>
        <v>0</v>
      </c>
      <c r="AO46" s="43" t="s">
        <v>65</v>
      </c>
      <c r="AP46" s="56">
        <v>0</v>
      </c>
      <c r="AQ46" s="54">
        <f t="shared" si="4"/>
        <v>0</v>
      </c>
      <c r="AR46" s="54">
        <f t="shared" si="11"/>
        <v>0</v>
      </c>
      <c r="AS46" s="54" t="str">
        <f t="shared" si="5"/>
        <v/>
      </c>
      <c r="AT46" s="57" t="str">
        <f t="shared" si="12"/>
        <v/>
      </c>
      <c r="AU46" s="54">
        <f t="shared" si="6"/>
        <v>0</v>
      </c>
      <c r="AV46" s="49"/>
      <c r="AW46" s="49"/>
      <c r="AX46" s="56"/>
      <c r="AY46" s="58"/>
      <c r="AZ46" s="49" t="str">
        <f t="shared" si="13"/>
        <v/>
      </c>
      <c r="BA46" s="49">
        <f t="shared" si="14"/>
        <v>0</v>
      </c>
    </row>
    <row r="47" spans="1:53" customFormat="1" x14ac:dyDescent="0.35">
      <c r="A47" s="43"/>
      <c r="B47" s="44">
        <v>45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60"/>
      <c r="Q47" s="45"/>
      <c r="R47" s="47" t="str">
        <f t="shared" si="7"/>
        <v/>
      </c>
      <c r="S47" s="48"/>
      <c r="T47" s="49"/>
      <c r="U47" s="43"/>
      <c r="V47" s="45"/>
      <c r="W47" s="45"/>
      <c r="X47" s="45"/>
      <c r="Y47" s="45"/>
      <c r="Z47" s="58"/>
      <c r="AA47" s="52" t="str">
        <f t="shared" si="8"/>
        <v/>
      </c>
      <c r="AB47" s="53" t="str">
        <f t="shared" si="9"/>
        <v/>
      </c>
      <c r="AC47" s="43"/>
      <c r="AD47" s="54" t="str">
        <f t="shared" si="10"/>
        <v/>
      </c>
      <c r="AE47" s="43"/>
      <c r="AF47" s="56"/>
      <c r="AG47" s="54">
        <f t="shared" si="15"/>
        <v>0</v>
      </c>
      <c r="AH47" s="54" t="str">
        <f t="shared" si="0"/>
        <v/>
      </c>
      <c r="AI47" s="56">
        <v>0</v>
      </c>
      <c r="AJ47" s="54">
        <f t="shared" si="1"/>
        <v>0</v>
      </c>
      <c r="AK47" s="56">
        <v>0</v>
      </c>
      <c r="AL47" s="54">
        <f t="shared" si="2"/>
        <v>0</v>
      </c>
      <c r="AM47" s="56">
        <v>0</v>
      </c>
      <c r="AN47" s="54">
        <f t="shared" si="3"/>
        <v>0</v>
      </c>
      <c r="AO47" s="43" t="s">
        <v>65</v>
      </c>
      <c r="AP47" s="56">
        <v>0</v>
      </c>
      <c r="AQ47" s="54">
        <f t="shared" si="4"/>
        <v>0</v>
      </c>
      <c r="AR47" s="54">
        <f t="shared" si="11"/>
        <v>0</v>
      </c>
      <c r="AS47" s="54" t="str">
        <f t="shared" si="5"/>
        <v/>
      </c>
      <c r="AT47" s="57" t="str">
        <f t="shared" si="12"/>
        <v/>
      </c>
      <c r="AU47" s="54">
        <f t="shared" si="6"/>
        <v>0</v>
      </c>
      <c r="AV47" s="49"/>
      <c r="AW47" s="49"/>
      <c r="AX47" s="56"/>
      <c r="AY47" s="58"/>
      <c r="AZ47" s="49" t="str">
        <f t="shared" si="13"/>
        <v/>
      </c>
      <c r="BA47" s="49">
        <f t="shared" si="14"/>
        <v>0</v>
      </c>
    </row>
    <row r="48" spans="1:53" customFormat="1" x14ac:dyDescent="0.35">
      <c r="A48" s="43"/>
      <c r="B48" s="44">
        <v>46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60"/>
      <c r="Q48" s="45"/>
      <c r="R48" s="47" t="str">
        <f t="shared" si="7"/>
        <v/>
      </c>
      <c r="S48" s="48"/>
      <c r="T48" s="49"/>
      <c r="U48" s="43"/>
      <c r="V48" s="45"/>
      <c r="W48" s="45"/>
      <c r="X48" s="45"/>
      <c r="Y48" s="45"/>
      <c r="Z48" s="58"/>
      <c r="AA48" s="52" t="str">
        <f t="shared" si="8"/>
        <v/>
      </c>
      <c r="AB48" s="53" t="str">
        <f t="shared" si="9"/>
        <v/>
      </c>
      <c r="AC48" s="43"/>
      <c r="AD48" s="54" t="str">
        <f t="shared" si="10"/>
        <v/>
      </c>
      <c r="AE48" s="43"/>
      <c r="AF48" s="56"/>
      <c r="AG48" s="54">
        <f t="shared" si="15"/>
        <v>0</v>
      </c>
      <c r="AH48" s="54" t="str">
        <f t="shared" si="0"/>
        <v/>
      </c>
      <c r="AI48" s="56">
        <v>0</v>
      </c>
      <c r="AJ48" s="54">
        <f t="shared" si="1"/>
        <v>0</v>
      </c>
      <c r="AK48" s="56">
        <v>0</v>
      </c>
      <c r="AL48" s="54">
        <f t="shared" si="2"/>
        <v>0</v>
      </c>
      <c r="AM48" s="56">
        <v>0</v>
      </c>
      <c r="AN48" s="54">
        <f t="shared" si="3"/>
        <v>0</v>
      </c>
      <c r="AO48" s="43" t="s">
        <v>65</v>
      </c>
      <c r="AP48" s="56">
        <v>0</v>
      </c>
      <c r="AQ48" s="54">
        <f t="shared" si="4"/>
        <v>0</v>
      </c>
      <c r="AR48" s="54">
        <f t="shared" si="11"/>
        <v>0</v>
      </c>
      <c r="AS48" s="54" t="str">
        <f t="shared" si="5"/>
        <v/>
      </c>
      <c r="AT48" s="57" t="str">
        <f t="shared" si="12"/>
        <v/>
      </c>
      <c r="AU48" s="54">
        <f t="shared" si="6"/>
        <v>0</v>
      </c>
      <c r="AV48" s="49"/>
      <c r="AW48" s="49"/>
      <c r="AX48" s="56"/>
      <c r="AY48" s="58"/>
      <c r="AZ48" s="49" t="str">
        <f t="shared" si="13"/>
        <v/>
      </c>
      <c r="BA48" s="49">
        <f t="shared" si="14"/>
        <v>0</v>
      </c>
    </row>
    <row r="49" spans="1:54" customFormat="1" x14ac:dyDescent="0.35">
      <c r="A49" s="43"/>
      <c r="B49" s="44">
        <v>47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60"/>
      <c r="Q49" s="45"/>
      <c r="R49" s="47" t="str">
        <f t="shared" si="7"/>
        <v/>
      </c>
      <c r="S49" s="48"/>
      <c r="T49" s="49"/>
      <c r="U49" s="43"/>
      <c r="V49" s="45"/>
      <c r="W49" s="45"/>
      <c r="X49" s="45"/>
      <c r="Y49" s="45"/>
      <c r="Z49" s="58"/>
      <c r="AA49" s="52" t="str">
        <f t="shared" si="8"/>
        <v/>
      </c>
      <c r="AB49" s="53" t="str">
        <f t="shared" si="9"/>
        <v/>
      </c>
      <c r="AC49" s="43"/>
      <c r="AD49" s="54" t="str">
        <f t="shared" si="10"/>
        <v/>
      </c>
      <c r="AE49" s="43"/>
      <c r="AF49" s="56"/>
      <c r="AG49" s="54">
        <f t="shared" si="15"/>
        <v>0</v>
      </c>
      <c r="AH49" s="54" t="str">
        <f t="shared" si="0"/>
        <v/>
      </c>
      <c r="AI49" s="56">
        <v>0</v>
      </c>
      <c r="AJ49" s="54">
        <f t="shared" si="1"/>
        <v>0</v>
      </c>
      <c r="AK49" s="56">
        <v>0</v>
      </c>
      <c r="AL49" s="54">
        <f t="shared" si="2"/>
        <v>0</v>
      </c>
      <c r="AM49" s="56">
        <v>0</v>
      </c>
      <c r="AN49" s="54">
        <f t="shared" si="3"/>
        <v>0</v>
      </c>
      <c r="AO49" s="43" t="s">
        <v>65</v>
      </c>
      <c r="AP49" s="56">
        <v>0</v>
      </c>
      <c r="AQ49" s="54">
        <f t="shared" si="4"/>
        <v>0</v>
      </c>
      <c r="AR49" s="54">
        <f t="shared" si="11"/>
        <v>0</v>
      </c>
      <c r="AS49" s="54" t="str">
        <f t="shared" si="5"/>
        <v/>
      </c>
      <c r="AT49" s="57" t="str">
        <f t="shared" si="12"/>
        <v/>
      </c>
      <c r="AU49" s="54">
        <f t="shared" si="6"/>
        <v>0</v>
      </c>
      <c r="AV49" s="49"/>
      <c r="AW49" s="49"/>
      <c r="AX49" s="56"/>
      <c r="AY49" s="58"/>
      <c r="AZ49" s="49" t="str">
        <f t="shared" si="13"/>
        <v/>
      </c>
      <c r="BA49" s="49">
        <f t="shared" si="14"/>
        <v>0</v>
      </c>
    </row>
    <row r="50" spans="1:54" customFormat="1" x14ac:dyDescent="0.35">
      <c r="A50" s="43"/>
      <c r="B50" s="44">
        <v>48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60"/>
      <c r="Q50" s="45"/>
      <c r="R50" s="47" t="str">
        <f t="shared" si="7"/>
        <v/>
      </c>
      <c r="S50" s="48"/>
      <c r="T50" s="49"/>
      <c r="U50" s="43"/>
      <c r="V50" s="45"/>
      <c r="W50" s="45"/>
      <c r="X50" s="45"/>
      <c r="Y50" s="45"/>
      <c r="Z50" s="58"/>
      <c r="AA50" s="52" t="str">
        <f t="shared" si="8"/>
        <v/>
      </c>
      <c r="AB50" s="53" t="str">
        <f t="shared" si="9"/>
        <v/>
      </c>
      <c r="AC50" s="43"/>
      <c r="AD50" s="54" t="str">
        <f t="shared" si="10"/>
        <v/>
      </c>
      <c r="AE50" s="43"/>
      <c r="AF50" s="56"/>
      <c r="AG50" s="54">
        <f t="shared" si="15"/>
        <v>0</v>
      </c>
      <c r="AH50" s="54" t="str">
        <f t="shared" si="0"/>
        <v/>
      </c>
      <c r="AI50" s="56">
        <v>0</v>
      </c>
      <c r="AJ50" s="54">
        <f t="shared" si="1"/>
        <v>0</v>
      </c>
      <c r="AK50" s="56">
        <v>0</v>
      </c>
      <c r="AL50" s="54">
        <f t="shared" si="2"/>
        <v>0</v>
      </c>
      <c r="AM50" s="56">
        <v>0</v>
      </c>
      <c r="AN50" s="54">
        <f t="shared" si="3"/>
        <v>0</v>
      </c>
      <c r="AO50" s="43" t="s">
        <v>65</v>
      </c>
      <c r="AP50" s="56">
        <v>0</v>
      </c>
      <c r="AQ50" s="54">
        <f t="shared" si="4"/>
        <v>0</v>
      </c>
      <c r="AR50" s="54">
        <f t="shared" si="11"/>
        <v>0</v>
      </c>
      <c r="AS50" s="54" t="str">
        <f t="shared" si="5"/>
        <v/>
      </c>
      <c r="AT50" s="57" t="str">
        <f t="shared" si="12"/>
        <v/>
      </c>
      <c r="AU50" s="54">
        <f t="shared" si="6"/>
        <v>0</v>
      </c>
      <c r="AV50" s="49"/>
      <c r="AW50" s="49"/>
      <c r="AX50" s="56"/>
      <c r="AY50" s="58"/>
      <c r="AZ50" s="49" t="str">
        <f t="shared" si="13"/>
        <v/>
      </c>
      <c r="BA50" s="49">
        <f t="shared" si="14"/>
        <v>0</v>
      </c>
    </row>
    <row r="51" spans="1:54" customFormat="1" x14ac:dyDescent="0.35">
      <c r="A51" s="43"/>
      <c r="B51" s="44">
        <v>49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60"/>
      <c r="Q51" s="45"/>
      <c r="R51" s="47" t="str">
        <f t="shared" si="7"/>
        <v/>
      </c>
      <c r="S51" s="48"/>
      <c r="T51" s="49"/>
      <c r="U51" s="43"/>
      <c r="V51" s="45"/>
      <c r="W51" s="45"/>
      <c r="X51" s="45"/>
      <c r="Y51" s="45"/>
      <c r="Z51" s="58"/>
      <c r="AA51" s="52" t="str">
        <f t="shared" si="8"/>
        <v/>
      </c>
      <c r="AB51" s="53" t="str">
        <f t="shared" si="9"/>
        <v/>
      </c>
      <c r="AC51" s="43"/>
      <c r="AD51" s="54" t="str">
        <f t="shared" si="10"/>
        <v/>
      </c>
      <c r="AE51" s="43"/>
      <c r="AF51" s="56"/>
      <c r="AG51" s="54">
        <f t="shared" si="15"/>
        <v>0</v>
      </c>
      <c r="AH51" s="54" t="str">
        <f t="shared" si="0"/>
        <v/>
      </c>
      <c r="AI51" s="56">
        <v>0</v>
      </c>
      <c r="AJ51" s="54">
        <f t="shared" si="1"/>
        <v>0</v>
      </c>
      <c r="AK51" s="56">
        <v>0</v>
      </c>
      <c r="AL51" s="54">
        <f t="shared" si="2"/>
        <v>0</v>
      </c>
      <c r="AM51" s="56">
        <v>0</v>
      </c>
      <c r="AN51" s="54">
        <f t="shared" si="3"/>
        <v>0</v>
      </c>
      <c r="AO51" s="43" t="s">
        <v>65</v>
      </c>
      <c r="AP51" s="56">
        <v>0</v>
      </c>
      <c r="AQ51" s="54">
        <f t="shared" si="4"/>
        <v>0</v>
      </c>
      <c r="AR51" s="54">
        <f t="shared" si="11"/>
        <v>0</v>
      </c>
      <c r="AS51" s="54" t="str">
        <f t="shared" si="5"/>
        <v/>
      </c>
      <c r="AT51" s="57" t="str">
        <f t="shared" si="12"/>
        <v/>
      </c>
      <c r="AU51" s="54">
        <f t="shared" si="6"/>
        <v>0</v>
      </c>
      <c r="AV51" s="49"/>
      <c r="AW51" s="49"/>
      <c r="AX51" s="56"/>
      <c r="AY51" s="58"/>
      <c r="AZ51" s="49" t="str">
        <f t="shared" si="13"/>
        <v/>
      </c>
      <c r="BA51" s="49">
        <f t="shared" si="14"/>
        <v>0</v>
      </c>
    </row>
    <row r="52" spans="1:54" customFormat="1" x14ac:dyDescent="0.35">
      <c r="A52" s="43"/>
      <c r="B52" s="44">
        <v>50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0"/>
      <c r="Q52" s="45"/>
      <c r="R52" s="47" t="str">
        <f t="shared" si="7"/>
        <v/>
      </c>
      <c r="S52" s="48"/>
      <c r="T52" s="49"/>
      <c r="U52" s="43"/>
      <c r="V52" s="45"/>
      <c r="W52" s="45"/>
      <c r="X52" s="45"/>
      <c r="Y52" s="45"/>
      <c r="Z52" s="58"/>
      <c r="AA52" s="52" t="str">
        <f t="shared" si="8"/>
        <v/>
      </c>
      <c r="AB52" s="53" t="str">
        <f t="shared" si="9"/>
        <v/>
      </c>
      <c r="AC52" s="43"/>
      <c r="AD52" s="54" t="str">
        <f t="shared" si="10"/>
        <v/>
      </c>
      <c r="AE52" s="43"/>
      <c r="AF52" s="56"/>
      <c r="AG52" s="54">
        <f t="shared" si="15"/>
        <v>0</v>
      </c>
      <c r="AH52" s="54" t="str">
        <f t="shared" si="0"/>
        <v/>
      </c>
      <c r="AI52" s="56">
        <v>0</v>
      </c>
      <c r="AJ52" s="54">
        <f t="shared" si="1"/>
        <v>0</v>
      </c>
      <c r="AK52" s="56">
        <v>0</v>
      </c>
      <c r="AL52" s="54">
        <f t="shared" si="2"/>
        <v>0</v>
      </c>
      <c r="AM52" s="56">
        <v>0</v>
      </c>
      <c r="AN52" s="54">
        <f t="shared" si="3"/>
        <v>0</v>
      </c>
      <c r="AO52" s="43" t="s">
        <v>65</v>
      </c>
      <c r="AP52" s="56">
        <v>0</v>
      </c>
      <c r="AQ52" s="54">
        <f t="shared" si="4"/>
        <v>0</v>
      </c>
      <c r="AR52" s="54">
        <f t="shared" si="11"/>
        <v>0</v>
      </c>
      <c r="AS52" s="54" t="str">
        <f t="shared" si="5"/>
        <v/>
      </c>
      <c r="AT52" s="57" t="str">
        <f t="shared" si="12"/>
        <v/>
      </c>
      <c r="AU52" s="54">
        <f t="shared" si="6"/>
        <v>0</v>
      </c>
      <c r="AV52" s="49"/>
      <c r="AW52" s="49"/>
      <c r="AX52" s="56"/>
      <c r="AY52" s="58"/>
      <c r="AZ52" s="49" t="str">
        <f t="shared" si="13"/>
        <v/>
      </c>
      <c r="BA52" s="49">
        <f t="shared" si="14"/>
        <v>0</v>
      </c>
    </row>
    <row r="53" spans="1:54" s="5" customFormat="1" x14ac:dyDescent="0.3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"/>
      <c r="Q53" s="4"/>
      <c r="U53" s="1"/>
      <c r="V53" s="4"/>
      <c r="W53" s="4"/>
      <c r="X53" s="4"/>
      <c r="Y53" s="4"/>
      <c r="Z53" s="6"/>
      <c r="AA53" s="4"/>
      <c r="AB53" s="6"/>
      <c r="AC53" s="1"/>
      <c r="AE53" s="1"/>
      <c r="AF53" s="7"/>
      <c r="AI53" s="7"/>
      <c r="AK53" s="7"/>
      <c r="AM53" s="7"/>
      <c r="AO53" s="1"/>
      <c r="AP53" s="7"/>
      <c r="AT53" s="7"/>
      <c r="AW53" s="7"/>
      <c r="BA53" s="7"/>
      <c r="BB53" s="6"/>
    </row>
  </sheetData>
  <sheetProtection insertRows="0" deleteRows="0" sort="0"/>
  <protectedRanges>
    <protectedRange sqref="AW3:AY52 B54:AY295 AU53:AX53 AZ53:BB53 AR3:AU52 B23:AQ53 B3:U22 Y3:AQ22" name="Range1"/>
  </protectedRanges>
  <mergeCells count="5">
    <mergeCell ref="P1:T1"/>
    <mergeCell ref="U1:AD1"/>
    <mergeCell ref="AE1:AG1"/>
    <mergeCell ref="AI1:AR1"/>
    <mergeCell ref="AS1:AX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2025-04-01T00:02:44Z</dcterms:modified>
</cp:coreProperties>
</file>