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3A9E42F9-F8D9-4ED9-BD69-81551FD0D05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tem" sheetId="5" r:id="rId1"/>
    <sheet name="ValueSelect" sheetId="4" r:id="rId2"/>
    <sheet name="Data" sheetId="3" r:id="rId3"/>
  </sheets>
  <definedNames>
    <definedName name="_xlnm._FilterDatabase" localSheetId="2" hidden="1">Data!$A$1:$O$1</definedName>
    <definedName name="_xlnm._FilterDatabase" localSheetId="1" hidden="1">ValueSelect!$A$1:$I$1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5" l="1"/>
  <c r="O6" i="5"/>
  <c r="X6" i="5"/>
  <c r="Y6" i="5"/>
  <c r="AA6" i="5" s="1"/>
  <c r="AE6" i="5" s="1"/>
  <c r="AD6" i="5"/>
  <c r="AT6" i="5"/>
  <c r="AS6" i="5" l="1"/>
  <c r="AO6" i="5" l="1"/>
  <c r="AK6" i="5"/>
  <c r="AG6" i="5"/>
  <c r="AI6" i="5"/>
  <c r="AL6" i="5"/>
  <c r="AP6" i="5" l="1"/>
  <c r="AQ6" i="5" s="1"/>
  <c r="AR6" i="5" s="1"/>
  <c r="AT52" i="5" l="1"/>
  <c r="AS52" i="5" s="1"/>
  <c r="AD52" i="5"/>
  <c r="Y52" i="5"/>
  <c r="AA52" i="5" s="1"/>
  <c r="X52" i="5"/>
  <c r="O52" i="5"/>
  <c r="AT51" i="5"/>
  <c r="AS51" i="5" s="1"/>
  <c r="AD51" i="5"/>
  <c r="Y51" i="5"/>
  <c r="AA51" i="5" s="1"/>
  <c r="X51" i="5"/>
  <c r="O51" i="5"/>
  <c r="AT50" i="5"/>
  <c r="AS50" i="5" s="1"/>
  <c r="AO50" i="5" s="1"/>
  <c r="AD50" i="5"/>
  <c r="Y50" i="5"/>
  <c r="AA50" i="5" s="1"/>
  <c r="X50" i="5"/>
  <c r="O50" i="5"/>
  <c r="AT49" i="5"/>
  <c r="AS49" i="5" s="1"/>
  <c r="AD49" i="5"/>
  <c r="Y49" i="5"/>
  <c r="AA49" i="5" s="1"/>
  <c r="X49" i="5"/>
  <c r="O49" i="5"/>
  <c r="AT48" i="5"/>
  <c r="AS48" i="5" s="1"/>
  <c r="AD48" i="5"/>
  <c r="Y48" i="5"/>
  <c r="AA48" i="5" s="1"/>
  <c r="X48" i="5"/>
  <c r="O48" i="5"/>
  <c r="AT47" i="5"/>
  <c r="AS47" i="5" s="1"/>
  <c r="AD47" i="5"/>
  <c r="Y47" i="5"/>
  <c r="AA47" i="5" s="1"/>
  <c r="X47" i="5"/>
  <c r="O47" i="5"/>
  <c r="AT46" i="5"/>
  <c r="AS46" i="5" s="1"/>
  <c r="AD46" i="5"/>
  <c r="Y46" i="5"/>
  <c r="AA46" i="5" s="1"/>
  <c r="X46" i="5"/>
  <c r="O46" i="5"/>
  <c r="AT45" i="5"/>
  <c r="AS45" i="5" s="1"/>
  <c r="AD45" i="5"/>
  <c r="Y45" i="5"/>
  <c r="AA45" i="5" s="1"/>
  <c r="X45" i="5"/>
  <c r="O45" i="5"/>
  <c r="AT44" i="5"/>
  <c r="AS44" i="5" s="1"/>
  <c r="AD44" i="5"/>
  <c r="Y44" i="5"/>
  <c r="AA44" i="5" s="1"/>
  <c r="X44" i="5"/>
  <c r="O44" i="5"/>
  <c r="AT43" i="5"/>
  <c r="AS43" i="5" s="1"/>
  <c r="AD43" i="5"/>
  <c r="Y43" i="5"/>
  <c r="AA43" i="5" s="1"/>
  <c r="X43" i="5"/>
  <c r="O43" i="5"/>
  <c r="AT42" i="5"/>
  <c r="AD42" i="5"/>
  <c r="Y42" i="5"/>
  <c r="AA42" i="5" s="1"/>
  <c r="AE42" i="5" s="1"/>
  <c r="X42" i="5"/>
  <c r="O42" i="5"/>
  <c r="AT41" i="5"/>
  <c r="AS41" i="5" s="1"/>
  <c r="AD41" i="5"/>
  <c r="Y41" i="5"/>
  <c r="AA41" i="5" s="1"/>
  <c r="AE41" i="5" s="1"/>
  <c r="X41" i="5"/>
  <c r="O41" i="5"/>
  <c r="AT40" i="5"/>
  <c r="AS40" i="5" s="1"/>
  <c r="AD40" i="5"/>
  <c r="Y40" i="5"/>
  <c r="AA40" i="5" s="1"/>
  <c r="AE40" i="5" s="1"/>
  <c r="X40" i="5"/>
  <c r="O40" i="5"/>
  <c r="AT39" i="5"/>
  <c r="AS39" i="5" s="1"/>
  <c r="AD39" i="5"/>
  <c r="Y39" i="5"/>
  <c r="AA39" i="5" s="1"/>
  <c r="X39" i="5"/>
  <c r="O39" i="5"/>
  <c r="AT38" i="5"/>
  <c r="AS38" i="5" s="1"/>
  <c r="AD38" i="5"/>
  <c r="Y38" i="5"/>
  <c r="AA38" i="5" s="1"/>
  <c r="X38" i="5"/>
  <c r="O38" i="5"/>
  <c r="AT37" i="5"/>
  <c r="AD37" i="5"/>
  <c r="Y37" i="5"/>
  <c r="AA37" i="5" s="1"/>
  <c r="X37" i="5"/>
  <c r="O37" i="5"/>
  <c r="AT36" i="5"/>
  <c r="AS36" i="5" s="1"/>
  <c r="AD36" i="5"/>
  <c r="Y36" i="5"/>
  <c r="AA36" i="5" s="1"/>
  <c r="X36" i="5"/>
  <c r="O36" i="5"/>
  <c r="AT35" i="5"/>
  <c r="AS35" i="5" s="1"/>
  <c r="AD35" i="5"/>
  <c r="Y35" i="5"/>
  <c r="AA35" i="5" s="1"/>
  <c r="X35" i="5"/>
  <c r="O35" i="5"/>
  <c r="AT34" i="5"/>
  <c r="AS34" i="5" s="1"/>
  <c r="AD34" i="5"/>
  <c r="Y34" i="5"/>
  <c r="AA34" i="5" s="1"/>
  <c r="AE34" i="5" s="1"/>
  <c r="X34" i="5"/>
  <c r="O34" i="5"/>
  <c r="AT33" i="5"/>
  <c r="AS33" i="5" s="1"/>
  <c r="AK33" i="5" s="1"/>
  <c r="AD33" i="5"/>
  <c r="Y33" i="5"/>
  <c r="AA33" i="5" s="1"/>
  <c r="X33" i="5"/>
  <c r="O33" i="5"/>
  <c r="AT32" i="5"/>
  <c r="AD32" i="5"/>
  <c r="Y32" i="5"/>
  <c r="AA32" i="5" s="1"/>
  <c r="X32" i="5"/>
  <c r="O32" i="5"/>
  <c r="AT31" i="5"/>
  <c r="AS31" i="5" s="1"/>
  <c r="AD31" i="5"/>
  <c r="Y31" i="5"/>
  <c r="AA31" i="5" s="1"/>
  <c r="X31" i="5"/>
  <c r="O31" i="5"/>
  <c r="AT30" i="5"/>
  <c r="AS30" i="5" s="1"/>
  <c r="AD30" i="5"/>
  <c r="Y30" i="5"/>
  <c r="AA30" i="5" s="1"/>
  <c r="X30" i="5"/>
  <c r="O30" i="5"/>
  <c r="AT29" i="5"/>
  <c r="AS29" i="5" s="1"/>
  <c r="AD29" i="5"/>
  <c r="Y29" i="5"/>
  <c r="AA29" i="5" s="1"/>
  <c r="X29" i="5"/>
  <c r="O29" i="5"/>
  <c r="AT28" i="5"/>
  <c r="AD28" i="5"/>
  <c r="Y28" i="5"/>
  <c r="AA28" i="5" s="1"/>
  <c r="AE28" i="5" s="1"/>
  <c r="X28" i="5"/>
  <c r="O28" i="5"/>
  <c r="AT27" i="5"/>
  <c r="AS27" i="5" s="1"/>
  <c r="AD27" i="5"/>
  <c r="Y27" i="5"/>
  <c r="AA27" i="5" s="1"/>
  <c r="AE27" i="5" s="1"/>
  <c r="X27" i="5"/>
  <c r="O27" i="5"/>
  <c r="AT26" i="5"/>
  <c r="AS26" i="5" s="1"/>
  <c r="AD26" i="5"/>
  <c r="Y26" i="5"/>
  <c r="AA26" i="5" s="1"/>
  <c r="X26" i="5"/>
  <c r="O26" i="5"/>
  <c r="AT25" i="5"/>
  <c r="AS25" i="5" s="1"/>
  <c r="AD25" i="5"/>
  <c r="Y25" i="5"/>
  <c r="AA25" i="5" s="1"/>
  <c r="X25" i="5"/>
  <c r="O25" i="5"/>
  <c r="AT24" i="5"/>
  <c r="AS24" i="5" s="1"/>
  <c r="AD24" i="5"/>
  <c r="Y24" i="5"/>
  <c r="AA24" i="5" s="1"/>
  <c r="AE24" i="5" s="1"/>
  <c r="X24" i="5"/>
  <c r="O24" i="5"/>
  <c r="AT23" i="5"/>
  <c r="AS23" i="5" s="1"/>
  <c r="AD23" i="5"/>
  <c r="Y23" i="5"/>
  <c r="AA23" i="5" s="1"/>
  <c r="X23" i="5"/>
  <c r="O23" i="5"/>
  <c r="AT22" i="5"/>
  <c r="AD22" i="5"/>
  <c r="Y22" i="5"/>
  <c r="AA22" i="5" s="1"/>
  <c r="X22" i="5"/>
  <c r="O22" i="5"/>
  <c r="AT21" i="5"/>
  <c r="AS21" i="5" s="1"/>
  <c r="AO21" i="5" s="1"/>
  <c r="AD21" i="5"/>
  <c r="Y21" i="5"/>
  <c r="AA21" i="5" s="1"/>
  <c r="X21" i="5"/>
  <c r="O21" i="5"/>
  <c r="AT20" i="5"/>
  <c r="AS20" i="5" s="1"/>
  <c r="AO20" i="5" s="1"/>
  <c r="AD20" i="5"/>
  <c r="Y20" i="5"/>
  <c r="AA20" i="5" s="1"/>
  <c r="X20" i="5"/>
  <c r="O20" i="5"/>
  <c r="AT19" i="5"/>
  <c r="AS19" i="5" s="1"/>
  <c r="AD19" i="5"/>
  <c r="Y19" i="5"/>
  <c r="AA19" i="5" s="1"/>
  <c r="X19" i="5"/>
  <c r="O19" i="5"/>
  <c r="AT18" i="5"/>
  <c r="AS18" i="5" s="1"/>
  <c r="AD18" i="5"/>
  <c r="Y18" i="5"/>
  <c r="AA18" i="5" s="1"/>
  <c r="X18" i="5"/>
  <c r="O18" i="5"/>
  <c r="AT17" i="5"/>
  <c r="AS17" i="5"/>
  <c r="AO17" i="5" s="1"/>
  <c r="AD17" i="5"/>
  <c r="Y17" i="5"/>
  <c r="AA17" i="5" s="1"/>
  <c r="X17" i="5"/>
  <c r="O17" i="5"/>
  <c r="AT16" i="5"/>
  <c r="AS16" i="5" s="1"/>
  <c r="AD16" i="5"/>
  <c r="Y16" i="5"/>
  <c r="AA16" i="5" s="1"/>
  <c r="X16" i="5"/>
  <c r="O16" i="5"/>
  <c r="AT15" i="5"/>
  <c r="AS15" i="5" s="1"/>
  <c r="AD15" i="5"/>
  <c r="Y15" i="5"/>
  <c r="AA15" i="5" s="1"/>
  <c r="X15" i="5"/>
  <c r="O15" i="5"/>
  <c r="AT14" i="5"/>
  <c r="AD14" i="5"/>
  <c r="Y14" i="5"/>
  <c r="AA14" i="5" s="1"/>
  <c r="X14" i="5"/>
  <c r="O14" i="5"/>
  <c r="AT13" i="5"/>
  <c r="AS13" i="5" s="1"/>
  <c r="AD13" i="5"/>
  <c r="Y13" i="5"/>
  <c r="AA13" i="5" s="1"/>
  <c r="X13" i="5"/>
  <c r="O13" i="5"/>
  <c r="AT12" i="5"/>
  <c r="AS12" i="5" s="1"/>
  <c r="AD12" i="5"/>
  <c r="Y12" i="5"/>
  <c r="AA12" i="5" s="1"/>
  <c r="X12" i="5"/>
  <c r="O12" i="5"/>
  <c r="AT11" i="5"/>
  <c r="AS11" i="5" s="1"/>
  <c r="AD11" i="5"/>
  <c r="Y11" i="5"/>
  <c r="AA11" i="5" s="1"/>
  <c r="X11" i="5"/>
  <c r="O11" i="5"/>
  <c r="AT10" i="5"/>
  <c r="AS10" i="5" s="1"/>
  <c r="AO10" i="5" s="1"/>
  <c r="AD10" i="5"/>
  <c r="Y10" i="5"/>
  <c r="AA10" i="5" s="1"/>
  <c r="X10" i="5"/>
  <c r="O10" i="5"/>
  <c r="AT9" i="5"/>
  <c r="AS9" i="5" s="1"/>
  <c r="AO9" i="5" s="1"/>
  <c r="AD9" i="5"/>
  <c r="Y9" i="5"/>
  <c r="AA9" i="5" s="1"/>
  <c r="X9" i="5"/>
  <c r="O9" i="5"/>
  <c r="AT8" i="5"/>
  <c r="AS8" i="5"/>
  <c r="AI8" i="5" s="1"/>
  <c r="AD8" i="5"/>
  <c r="Y8" i="5"/>
  <c r="AA8" i="5" s="1"/>
  <c r="X8" i="5"/>
  <c r="O8" i="5"/>
  <c r="AT7" i="5"/>
  <c r="AS7" i="5"/>
  <c r="AI7" i="5" s="1"/>
  <c r="AD7" i="5"/>
  <c r="Y7" i="5"/>
  <c r="AA7" i="5" s="1"/>
  <c r="X7" i="5"/>
  <c r="O7" i="5"/>
  <c r="AT5" i="5"/>
  <c r="AS5" i="5" s="1"/>
  <c r="AD5" i="5"/>
  <c r="X5" i="5"/>
  <c r="Y5" i="5" s="1"/>
  <c r="AA5" i="5" s="1"/>
  <c r="O5" i="5"/>
  <c r="AT4" i="5"/>
  <c r="AD4" i="5"/>
  <c r="X4" i="5"/>
  <c r="Y4" i="5" s="1"/>
  <c r="AA4" i="5" s="1"/>
  <c r="O4" i="5"/>
  <c r="AT3" i="5"/>
  <c r="AS3" i="5" s="1"/>
  <c r="AD3" i="5"/>
  <c r="X3" i="5"/>
  <c r="Y3" i="5" s="1"/>
  <c r="AA3" i="5" s="1"/>
  <c r="AL8" i="5" l="1"/>
  <c r="AE37" i="5"/>
  <c r="AK8" i="5"/>
  <c r="AE19" i="5"/>
  <c r="AE23" i="5"/>
  <c r="AG3" i="5"/>
  <c r="AO3" i="5"/>
  <c r="AL17" i="5"/>
  <c r="AE35" i="5"/>
  <c r="AE14" i="5"/>
  <c r="AE44" i="5"/>
  <c r="AE17" i="5"/>
  <c r="AE36" i="5"/>
  <c r="AO5" i="5"/>
  <c r="AG5" i="5"/>
  <c r="AI3" i="5"/>
  <c r="AE5" i="5"/>
  <c r="AE3" i="5"/>
  <c r="AO12" i="5"/>
  <c r="AK12" i="5"/>
  <c r="AK34" i="5"/>
  <c r="AG34" i="5"/>
  <c r="AE12" i="5"/>
  <c r="AE16" i="5"/>
  <c r="AS22" i="5"/>
  <c r="AL22" i="5" s="1"/>
  <c r="AE30" i="5"/>
  <c r="AE33" i="5"/>
  <c r="AE39" i="5"/>
  <c r="AL12" i="5"/>
  <c r="AE29" i="5"/>
  <c r="AE32" i="5"/>
  <c r="AE38" i="5"/>
  <c r="AE26" i="5"/>
  <c r="AE46" i="5"/>
  <c r="AE21" i="5"/>
  <c r="AG8" i="5"/>
  <c r="AL10" i="5"/>
  <c r="AS14" i="5"/>
  <c r="AI14" i="5" s="1"/>
  <c r="AI17" i="5"/>
  <c r="AE20" i="5"/>
  <c r="AE25" i="5"/>
  <c r="AE48" i="5"/>
  <c r="AO24" i="5"/>
  <c r="AI24" i="5"/>
  <c r="AG24" i="5"/>
  <c r="AK24" i="5"/>
  <c r="AL24" i="5"/>
  <c r="AK41" i="5"/>
  <c r="AO41" i="5"/>
  <c r="AI41" i="5"/>
  <c r="AG41" i="5"/>
  <c r="AG11" i="5"/>
  <c r="AO11" i="5"/>
  <c r="AI11" i="5"/>
  <c r="AI15" i="5"/>
  <c r="AG15" i="5"/>
  <c r="AO15" i="5"/>
  <c r="AK15" i="5"/>
  <c r="AL15" i="5"/>
  <c r="AO52" i="5"/>
  <c r="AK52" i="5"/>
  <c r="AI52" i="5"/>
  <c r="AG52" i="5"/>
  <c r="AG18" i="5"/>
  <c r="AI18" i="5"/>
  <c r="AO18" i="5"/>
  <c r="AG43" i="5"/>
  <c r="AI43" i="5"/>
  <c r="AO43" i="5"/>
  <c r="AK43" i="5"/>
  <c r="AO46" i="5"/>
  <c r="AG46" i="5"/>
  <c r="AO31" i="5"/>
  <c r="AK31" i="5"/>
  <c r="AI31" i="5"/>
  <c r="AG31" i="5"/>
  <c r="AO25" i="5"/>
  <c r="AI25" i="5"/>
  <c r="AI51" i="5"/>
  <c r="AG51" i="5"/>
  <c r="AK51" i="5"/>
  <c r="AO51" i="5"/>
  <c r="AO19" i="5"/>
  <c r="AK19" i="5"/>
  <c r="AO44" i="5"/>
  <c r="AK44" i="5"/>
  <c r="AI44" i="5"/>
  <c r="AG44" i="5"/>
  <c r="AO29" i="5"/>
  <c r="AG29" i="5"/>
  <c r="AK29" i="5"/>
  <c r="AI29" i="5"/>
  <c r="AO38" i="5"/>
  <c r="AK38" i="5"/>
  <c r="AI38" i="5"/>
  <c r="AL38" i="5"/>
  <c r="AG38" i="5"/>
  <c r="AO23" i="5"/>
  <c r="AK23" i="5"/>
  <c r="AI23" i="5"/>
  <c r="AG23" i="5"/>
  <c r="AO35" i="5"/>
  <c r="AK35" i="5"/>
  <c r="AO13" i="5"/>
  <c r="AK13" i="5"/>
  <c r="AI13" i="5"/>
  <c r="AG13" i="5"/>
  <c r="AO16" i="5"/>
  <c r="AK16" i="5"/>
  <c r="AI16" i="5"/>
  <c r="AG16" i="5"/>
  <c r="AG39" i="5"/>
  <c r="AO39" i="5"/>
  <c r="AO45" i="5"/>
  <c r="AI45" i="5"/>
  <c r="AG45" i="5"/>
  <c r="AK45" i="5"/>
  <c r="AO36" i="5"/>
  <c r="AL36" i="5"/>
  <c r="AK36" i="5"/>
  <c r="AI36" i="5"/>
  <c r="AG36" i="5"/>
  <c r="AL33" i="5"/>
  <c r="AI34" i="5"/>
  <c r="AS42" i="5"/>
  <c r="AL42" i="5" s="1"/>
  <c r="AL45" i="5"/>
  <c r="AL47" i="5"/>
  <c r="AE50" i="5"/>
  <c r="AL51" i="5"/>
  <c r="AG9" i="5"/>
  <c r="AE7" i="5"/>
  <c r="AO8" i="5"/>
  <c r="AI9" i="5"/>
  <c r="AE10" i="5"/>
  <c r="AL19" i="5"/>
  <c r="AG20" i="5"/>
  <c r="AO22" i="5"/>
  <c r="AO34" i="5"/>
  <c r="AL35" i="5"/>
  <c r="AL43" i="5"/>
  <c r="AK5" i="5"/>
  <c r="AK9" i="5"/>
  <c r="AI20" i="5"/>
  <c r="AL29" i="5"/>
  <c r="AE49" i="5"/>
  <c r="AG50" i="5"/>
  <c r="AE4" i="5"/>
  <c r="AL5" i="5"/>
  <c r="AG7" i="5"/>
  <c r="AE8" i="5"/>
  <c r="AL9" i="5"/>
  <c r="AG10" i="5"/>
  <c r="AK14" i="5"/>
  <c r="AE15" i="5"/>
  <c r="AK20" i="5"/>
  <c r="AE22" i="5"/>
  <c r="AL31" i="5"/>
  <c r="AE45" i="5"/>
  <c r="AI50" i="5"/>
  <c r="AE51" i="5"/>
  <c r="AL52" i="5"/>
  <c r="AK7" i="5"/>
  <c r="AI10" i="5"/>
  <c r="AE11" i="5"/>
  <c r="AL16" i="5"/>
  <c r="AG17" i="5"/>
  <c r="AE18" i="5"/>
  <c r="AK21" i="5"/>
  <c r="AL23" i="5"/>
  <c r="AE43" i="5"/>
  <c r="AL44" i="5"/>
  <c r="AK50" i="5"/>
  <c r="AL21" i="5"/>
  <c r="AL50" i="5"/>
  <c r="AL7" i="5"/>
  <c r="AK10" i="5"/>
  <c r="AO7" i="5"/>
  <c r="AE9" i="5"/>
  <c r="AE13" i="5"/>
  <c r="AK17" i="5"/>
  <c r="AE31" i="5"/>
  <c r="AE47" i="5"/>
  <c r="AE52" i="5"/>
  <c r="AS28" i="5"/>
  <c r="AO40" i="5"/>
  <c r="AI40" i="5"/>
  <c r="AG40" i="5"/>
  <c r="AK40" i="5"/>
  <c r="AK48" i="5"/>
  <c r="AO48" i="5"/>
  <c r="AI48" i="5"/>
  <c r="AG48" i="5"/>
  <c r="AS37" i="5"/>
  <c r="AL37" i="5" s="1"/>
  <c r="AL3" i="5"/>
  <c r="AK3" i="5"/>
  <c r="AO26" i="5"/>
  <c r="AI26" i="5"/>
  <c r="AG26" i="5"/>
  <c r="AK26" i="5"/>
  <c r="AK25" i="5"/>
  <c r="AL25" i="5"/>
  <c r="AO47" i="5"/>
  <c r="AI47" i="5"/>
  <c r="AG47" i="5"/>
  <c r="AK47" i="5"/>
  <c r="AK27" i="5"/>
  <c r="AO27" i="5"/>
  <c r="AI27" i="5"/>
  <c r="AG27" i="5"/>
  <c r="AK39" i="5"/>
  <c r="AI39" i="5"/>
  <c r="AL27" i="5"/>
  <c r="AL30" i="5"/>
  <c r="AL39" i="5"/>
  <c r="AI21" i="5"/>
  <c r="AG21" i="5"/>
  <c r="AL26" i="5"/>
  <c r="AK46" i="5"/>
  <c r="AI46" i="5"/>
  <c r="AI19" i="5"/>
  <c r="AG19" i="5"/>
  <c r="AL46" i="5"/>
  <c r="AS4" i="5"/>
  <c r="AS32" i="5"/>
  <c r="AI49" i="5"/>
  <c r="AG49" i="5"/>
  <c r="AO49" i="5"/>
  <c r="AL49" i="5"/>
  <c r="AK49" i="5"/>
  <c r="AO30" i="5"/>
  <c r="AK30" i="5"/>
  <c r="AI30" i="5"/>
  <c r="AG30" i="5"/>
  <c r="AL48" i="5"/>
  <c r="AG25" i="5"/>
  <c r="AL40" i="5"/>
  <c r="AI35" i="5"/>
  <c r="AG35" i="5"/>
  <c r="AL20" i="5"/>
  <c r="AI12" i="5"/>
  <c r="AG12" i="5"/>
  <c r="AL18" i="5"/>
  <c r="AK18" i="5"/>
  <c r="AL34" i="5"/>
  <c r="AK11" i="5"/>
  <c r="AL13" i="5"/>
  <c r="AO33" i="5"/>
  <c r="AI33" i="5"/>
  <c r="AG33" i="5"/>
  <c r="AI5" i="5"/>
  <c r="AL11" i="5"/>
  <c r="AP11" i="5" s="1"/>
  <c r="AQ11" i="5" s="1"/>
  <c r="AR11" i="5" s="1"/>
  <c r="AL41" i="5"/>
  <c r="AG42" i="5" l="1"/>
  <c r="AI42" i="5"/>
  <c r="AP43" i="5"/>
  <c r="AQ43" i="5" s="1"/>
  <c r="AR43" i="5" s="1"/>
  <c r="AO14" i="5"/>
  <c r="AP21" i="5"/>
  <c r="AQ21" i="5" s="1"/>
  <c r="AR21" i="5" s="1"/>
  <c r="AP18" i="5"/>
  <c r="AQ18" i="5" s="1"/>
  <c r="AR18" i="5" s="1"/>
  <c r="AP3" i="5"/>
  <c r="AQ3" i="5" s="1"/>
  <c r="AR3" i="5" s="1"/>
  <c r="AP8" i="5"/>
  <c r="AQ8" i="5" s="1"/>
  <c r="AR8" i="5" s="1"/>
  <c r="AG4" i="5"/>
  <c r="AI4" i="5"/>
  <c r="AK4" i="5"/>
  <c r="AP25" i="5"/>
  <c r="AQ25" i="5" s="1"/>
  <c r="AR25" i="5" s="1"/>
  <c r="AG14" i="5"/>
  <c r="AL14" i="5"/>
  <c r="AP34" i="5"/>
  <c r="AQ34" i="5" s="1"/>
  <c r="AR34" i="5" s="1"/>
  <c r="AP7" i="5"/>
  <c r="AQ7" i="5" s="1"/>
  <c r="AR7" i="5" s="1"/>
  <c r="AP31" i="5"/>
  <c r="AQ31" i="5" s="1"/>
  <c r="AR31" i="5" s="1"/>
  <c r="AP29" i="5"/>
  <c r="AQ29" i="5" s="1"/>
  <c r="AR29" i="5" s="1"/>
  <c r="AP12" i="5"/>
  <c r="AQ12" i="5" s="1"/>
  <c r="AR12" i="5" s="1"/>
  <c r="AP38" i="5"/>
  <c r="AQ38" i="5" s="1"/>
  <c r="AR38" i="5" s="1"/>
  <c r="AI22" i="5"/>
  <c r="AK22" i="5"/>
  <c r="AG22" i="5"/>
  <c r="AP22" i="5" s="1"/>
  <c r="AQ22" i="5" s="1"/>
  <c r="AR22" i="5" s="1"/>
  <c r="AP13" i="5"/>
  <c r="AQ13" i="5" s="1"/>
  <c r="AR13" i="5" s="1"/>
  <c r="AP50" i="5"/>
  <c r="AQ50" i="5" s="1"/>
  <c r="AR50" i="5" s="1"/>
  <c r="AP5" i="5"/>
  <c r="AQ5" i="5" s="1"/>
  <c r="AR5" i="5" s="1"/>
  <c r="AP30" i="5"/>
  <c r="AQ30" i="5" s="1"/>
  <c r="AR30" i="5" s="1"/>
  <c r="AP46" i="5"/>
  <c r="AQ46" i="5" s="1"/>
  <c r="AR46" i="5" s="1"/>
  <c r="AK42" i="5"/>
  <c r="AO42" i="5"/>
  <c r="AP16" i="5"/>
  <c r="AQ16" i="5" s="1"/>
  <c r="AR16" i="5" s="1"/>
  <c r="AP44" i="5"/>
  <c r="AQ44" i="5" s="1"/>
  <c r="AR44" i="5" s="1"/>
  <c r="AP51" i="5"/>
  <c r="AQ51" i="5" s="1"/>
  <c r="AR51" i="5" s="1"/>
  <c r="AP20" i="5"/>
  <c r="AQ20" i="5" s="1"/>
  <c r="AR20" i="5" s="1"/>
  <c r="AP39" i="5"/>
  <c r="AQ39" i="5" s="1"/>
  <c r="AR39" i="5" s="1"/>
  <c r="AP10" i="5"/>
  <c r="AQ10" i="5" s="1"/>
  <c r="AR10" i="5" s="1"/>
  <c r="AP15" i="5"/>
  <c r="AQ15" i="5" s="1"/>
  <c r="AR15" i="5" s="1"/>
  <c r="AP35" i="5"/>
  <c r="AQ35" i="5" s="1"/>
  <c r="AR35" i="5" s="1"/>
  <c r="AP48" i="5"/>
  <c r="AQ48" i="5" s="1"/>
  <c r="AR48" i="5" s="1"/>
  <c r="AP9" i="5"/>
  <c r="AQ9" i="5" s="1"/>
  <c r="AR9" i="5" s="1"/>
  <c r="AP45" i="5"/>
  <c r="AQ45" i="5" s="1"/>
  <c r="AR45" i="5" s="1"/>
  <c r="AP23" i="5"/>
  <c r="AQ23" i="5" s="1"/>
  <c r="AR23" i="5" s="1"/>
  <c r="AP52" i="5"/>
  <c r="AQ52" i="5" s="1"/>
  <c r="AR52" i="5" s="1"/>
  <c r="AP27" i="5"/>
  <c r="AQ27" i="5" s="1"/>
  <c r="AR27" i="5" s="1"/>
  <c r="AP17" i="5"/>
  <c r="AQ17" i="5" s="1"/>
  <c r="AR17" i="5" s="1"/>
  <c r="AP41" i="5"/>
  <c r="AQ41" i="5" s="1"/>
  <c r="AR41" i="5" s="1"/>
  <c r="AP36" i="5"/>
  <c r="AQ36" i="5" s="1"/>
  <c r="AR36" i="5" s="1"/>
  <c r="AP24" i="5"/>
  <c r="AQ24" i="5" s="1"/>
  <c r="AR24" i="5" s="1"/>
  <c r="AP49" i="5"/>
  <c r="AQ49" i="5" s="1"/>
  <c r="AR49" i="5" s="1"/>
  <c r="AK32" i="5"/>
  <c r="AO32" i="5"/>
  <c r="AI32" i="5"/>
  <c r="AG32" i="5"/>
  <c r="AI28" i="5"/>
  <c r="AG28" i="5"/>
  <c r="AO28" i="5"/>
  <c r="AK28" i="5"/>
  <c r="AL28" i="5"/>
  <c r="AP26" i="5"/>
  <c r="AQ26" i="5" s="1"/>
  <c r="AR26" i="5" s="1"/>
  <c r="AO37" i="5"/>
  <c r="AK37" i="5"/>
  <c r="AI37" i="5"/>
  <c r="AG37" i="5"/>
  <c r="AL32" i="5"/>
  <c r="AO4" i="5"/>
  <c r="AP47" i="5"/>
  <c r="AQ47" i="5" s="1"/>
  <c r="AR47" i="5" s="1"/>
  <c r="AL4" i="5"/>
  <c r="AP33" i="5"/>
  <c r="AQ33" i="5" s="1"/>
  <c r="AR33" i="5" s="1"/>
  <c r="AP19" i="5"/>
  <c r="AQ19" i="5" s="1"/>
  <c r="AR19" i="5" s="1"/>
  <c r="AP40" i="5"/>
  <c r="AQ40" i="5" s="1"/>
  <c r="AR40" i="5" s="1"/>
  <c r="AP14" i="5" l="1"/>
  <c r="AQ14" i="5" s="1"/>
  <c r="AR14" i="5" s="1"/>
  <c r="AP42" i="5"/>
  <c r="AQ42" i="5" s="1"/>
  <c r="AR42" i="5" s="1"/>
  <c r="AP32" i="5"/>
  <c r="AQ32" i="5" s="1"/>
  <c r="AR32" i="5" s="1"/>
  <c r="AP4" i="5"/>
  <c r="AQ4" i="5" s="1"/>
  <c r="AR4" i="5" s="1"/>
  <c r="AP28" i="5"/>
  <c r="AQ28" i="5" s="1"/>
  <c r="AR28" i="5" s="1"/>
  <c r="AP37" i="5"/>
  <c r="AQ37" i="5" s="1"/>
  <c r="AR37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O2" authorId="0" shapeId="0" xr:uid="{9493EA36-49C6-4D5F-9FA4-75D59725F130}">
      <text>
        <r>
          <rPr>
            <sz val="11"/>
            <rFont val="Calibri"/>
            <family val="2"/>
          </rPr>
          <t>[China RMB Cost]/[Exchange Rate]</t>
        </r>
      </text>
    </comment>
    <comment ref="X2" authorId="0" shapeId="0" xr:uid="{169C02AD-74E7-4572-97F2-C3591B4A6824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Y2" authorId="0" shapeId="0" xr:uid="{80E8CAA0-D153-43F2-8F06-6DDB5D1FD88B}">
      <text>
        <r>
          <rPr>
            <sz val="11"/>
            <rFont val="Calibri"/>
            <family val="2"/>
          </rPr>
          <t>65/[Cubic Meter per Carton]*[Case Pack]</t>
        </r>
      </text>
    </comment>
    <comment ref="AA2" authorId="0" shapeId="0" xr:uid="{5C5E4BCE-DDF7-47FC-88FF-F69A4E108E62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D2" authorId="0" shapeId="0" xr:uid="{49F6BCB3-DA76-4E51-AF2F-251C0EA4875B}">
      <text>
        <r>
          <rPr>
            <sz val="11"/>
            <rFont val="Calibri"/>
            <family val="2"/>
          </rPr>
          <t>[FOB Cost $ (Value)]*[Duty Rate]</t>
        </r>
      </text>
    </comment>
    <comment ref="AE2" authorId="0" shapeId="0" xr:uid="{D4672B3D-4742-4E95-889C-AD807F8D121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G2" authorId="0" shapeId="0" xr:uid="{0FB58D48-6296-47DB-960C-4547171B5F17}">
      <text>
        <r>
          <rPr>
            <sz val="11"/>
            <rFont val="Calibri"/>
            <family val="2"/>
          </rPr>
          <t>[JLA FOB CA/GA Price Quote (Formula)]*[DA %]</t>
        </r>
      </text>
    </comment>
    <comment ref="AI2" authorId="0" shapeId="0" xr:uid="{2D8C30E7-1847-42C7-9BB7-B68747DB3756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K2" authorId="0" shapeId="0" xr:uid="{A19F1DCE-C260-4D48-A864-69701D4DF596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L2" authorId="0" shapeId="0" xr:uid="{A14EF004-8492-43C1-8FE6-6F0F17730F9A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O2" authorId="0" shapeId="0" xr:uid="{6B79E6CF-43F2-4188-A954-B7409A62CFE8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P2" authorId="0" shapeId="0" xr:uid="{EECA45BB-491C-4F6F-AB52-B958C34DD161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Q2" authorId="0" shapeId="0" xr:uid="{045EE005-CC8E-43FD-B996-0572695DC1B1}">
      <text>
        <r>
          <rPr>
            <sz val="11"/>
            <rFont val="Calibri"/>
            <family val="2"/>
          </rPr>
          <t>[LDP Cost $]+[Total Load $]</t>
        </r>
      </text>
    </comment>
    <comment ref="AR2" authorId="0" shapeId="0" xr:uid="{A49D2161-BEF5-424E-AA39-9401A2736689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S2" authorId="0" shapeId="0" xr:uid="{33ACE8DE-C6DC-472A-AF6F-89C4099C85AF}">
      <text>
        <r>
          <rPr>
            <sz val="11"/>
            <rFont val="Calibri"/>
            <family val="2"/>
          </rPr>
          <t>[DSV Cost]/1.05</t>
        </r>
      </text>
    </comment>
    <comment ref="AT2" authorId="0" shapeId="0" xr:uid="{44903528-616A-47F8-B671-D8D74E9F7222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<sst xmlns="http://schemas.openxmlformats.org/spreadsheetml/2006/main" count="884" uniqueCount="738">
  <si>
    <t>Danny Li</t>
  </si>
  <si>
    <t>Yes</t>
  </si>
  <si>
    <t>No</t>
  </si>
  <si>
    <t>Domestic: Warehouse</t>
  </si>
  <si>
    <t>Line No.</t>
  </si>
  <si>
    <t>Photo</t>
  </si>
  <si>
    <t>VIN/Art No.</t>
  </si>
  <si>
    <t>Brand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</si>
  <si>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</si>
  <si>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</si>
  <si>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</si>
  <si>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</si>
  <si>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</si>
  <si>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</si>
  <si>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</si>
  <si>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</si>
  <si>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</si>
  <si>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</si>
  <si>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</si>
  <si>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</si>
  <si>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</si>
  <si>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</si>
  <si>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</si>
  <si>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</si>
  <si>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</si>
  <si>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</si>
  <si>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</si>
  <si>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</si>
  <si>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</si>
  <si>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</si>
  <si>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</si>
  <si>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</si>
  <si>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</si>
  <si>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</si>
  <si>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</si>
  <si>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Freight</t>
  </si>
  <si>
    <t>Duty</t>
  </si>
  <si>
    <t>Load</t>
  </si>
  <si>
    <t>Cost</t>
  </si>
  <si>
    <t>Price</t>
  </si>
  <si>
    <t>Other Loads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</si>
  <si>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</si>
  <si>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</si>
  <si>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</si>
  <si>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</si>
  <si>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</si>
  <si>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</si>
  <si>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</si>
  <si>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</si>
  <si>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</si>
  <si>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</si>
  <si>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</si>
  <si>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</si>
  <si>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</si>
  <si>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Licensor</t>
  </si>
  <si>
    <t>Order Type</t>
  </si>
  <si>
    <t>PDPM</t>
  </si>
  <si>
    <t>Order Process</t>
  </si>
  <si>
    <t>UCCPM</t>
  </si>
  <si>
    <t>Non-Replenishment</t>
  </si>
  <si>
    <t>Rollout/Replenishment</t>
  </si>
  <si>
    <t>Master Customer</t>
  </si>
  <si>
    <t>Year</t>
  </si>
  <si>
    <t>Responsible Party</t>
  </si>
  <si>
    <t>Season</t>
  </si>
  <si>
    <t>Country of Origin</t>
  </si>
  <si>
    <t>Factory Control</t>
  </si>
  <si>
    <t>Direct Import</t>
  </si>
  <si>
    <t>Overseas Production Team</t>
  </si>
  <si>
    <t>Vendor Name</t>
  </si>
  <si>
    <t>Consolidator</t>
  </si>
  <si>
    <t>Customer DC</t>
  </si>
  <si>
    <t>WOD</t>
  </si>
  <si>
    <t>Tech Code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</si>
  <si>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</si>
  <si>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</si>
  <si>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</si>
  <si>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</si>
  <si>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</si>
  <si>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</si>
  <si>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</si>
  <si>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</si>
  <si>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</si>
  <si>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Intl.-Domestic Warehouse</t>
  </si>
  <si>
    <t>Intl.-POE</t>
  </si>
  <si>
    <t>AVN</t>
  </si>
  <si>
    <t>SWV</t>
  </si>
  <si>
    <t>For Ecom</t>
  </si>
  <si>
    <t>Aaron's Furniture</t>
  </si>
  <si>
    <t>ALDI INC. (DI)</t>
  </si>
  <si>
    <t>Amazon Fulfillment Services (Domestic)</t>
  </si>
  <si>
    <t>Amazon Fulfillment Services (DI)</t>
  </si>
  <si>
    <t>AMAZONFBA</t>
  </si>
  <si>
    <t>ARTE Y AMBIENTE</t>
  </si>
  <si>
    <t>Beall's Department Stores, Inc 02</t>
  </si>
  <si>
    <t>Beall's Outlet Stores, Inc.</t>
  </si>
  <si>
    <t>Belk Stores</t>
  </si>
  <si>
    <t>BELK PRIVATE BRAND VENDOR</t>
  </si>
  <si>
    <t>Bob's Discount Furniture</t>
  </si>
  <si>
    <t>Bob's Discount Furniture(Bedding)</t>
  </si>
  <si>
    <t>Burlington Coat Factory</t>
  </si>
  <si>
    <t>Orange Bed &amp; Bath</t>
  </si>
  <si>
    <t>Canadian Marshalls</t>
  </si>
  <si>
    <t>Christmas Tree Shops Inc</t>
  </si>
  <si>
    <t>Costco Canada</t>
  </si>
  <si>
    <t>Costco UK</t>
  </si>
  <si>
    <t>Costco Wholesale</t>
  </si>
  <si>
    <t>COSTCO WHOLESALE CANADA DI</t>
  </si>
  <si>
    <t>dd’s Discounts</t>
  </si>
  <si>
    <t>Dillard's Inc.</t>
  </si>
  <si>
    <t>DOLLAR GENERAL CORP. (DI)</t>
  </si>
  <si>
    <t>Family Dollar Inc</t>
  </si>
  <si>
    <t>Fred Meyer Stores</t>
  </si>
  <si>
    <t>Fred Meyer Stores DI</t>
  </si>
  <si>
    <t>G. S. Nizami</t>
  </si>
  <si>
    <t>Giant Tiger Stores Ltd. (DI)</t>
  </si>
  <si>
    <t>Homegoods (POE)</t>
  </si>
  <si>
    <t>Homesense</t>
  </si>
  <si>
    <t>JLA Home</t>
  </si>
  <si>
    <t>Kohl's</t>
  </si>
  <si>
    <t>Kohl's (POE)</t>
  </si>
  <si>
    <t>Kohl's.com</t>
  </si>
  <si>
    <t>Linen Chest</t>
  </si>
  <si>
    <t>Loblaws, Inc. (DI)</t>
  </si>
  <si>
    <t>Lowe's Companies Inc.2</t>
  </si>
  <si>
    <t>Macy's Backstage</t>
  </si>
  <si>
    <t>Macy's CFC</t>
  </si>
  <si>
    <t>Macy's CFC01</t>
  </si>
  <si>
    <t>Macy's Home MMG</t>
  </si>
  <si>
    <t>Macy's Home Store</t>
  </si>
  <si>
    <t>Macy's.com</t>
  </si>
  <si>
    <t>The Natori Company</t>
  </si>
  <si>
    <t>Nexcom</t>
  </si>
  <si>
    <t>NPL - TikTok Consignment</t>
  </si>
  <si>
    <t>Old Time Pottery, LLC</t>
  </si>
  <si>
    <t>Olliix.com</t>
  </si>
  <si>
    <t>OVERSTOCK (CONSIGNMENT001)</t>
  </si>
  <si>
    <t>RED APPLE STORES INC</t>
  </si>
  <si>
    <t>Ross Stores, Inc.</t>
  </si>
  <si>
    <t>Ross Stores, Inc. (PET)</t>
  </si>
  <si>
    <t>Seventh Avenue, Inc.</t>
  </si>
  <si>
    <t>SLEEP NUMBER CORPORATION</t>
  </si>
  <si>
    <t>TAR HEEL (FAMILY DOLL-DI)</t>
  </si>
  <si>
    <t>Target Stores Import</t>
  </si>
  <si>
    <t>Kroger</t>
  </si>
  <si>
    <t>The Kroger Co. DI</t>
  </si>
  <si>
    <t>Tuesday Morning</t>
  </si>
  <si>
    <t>Wal-Mart Canada Corp. (DI)</t>
  </si>
  <si>
    <t>Walmart Fulfillment Service Designer Living</t>
  </si>
  <si>
    <t>Wal-Mart Stores</t>
  </si>
  <si>
    <t>Wal-Mart Stores (DI)</t>
  </si>
  <si>
    <t>Wal-Mart.Com</t>
  </si>
  <si>
    <t>Wal-Mart.com (Drop Ship)</t>
  </si>
  <si>
    <t>Wayfair, LLC (Castle Gate)</t>
  </si>
  <si>
    <t>Winners</t>
  </si>
  <si>
    <t>zulily, llc for wh</t>
  </si>
  <si>
    <t>Lynn Chen</t>
  </si>
  <si>
    <t>Lulu Lin</t>
  </si>
  <si>
    <t>Elaine Sun</t>
  </si>
  <si>
    <t>Winter Wang</t>
  </si>
  <si>
    <t>China</t>
  </si>
  <si>
    <t>India</t>
  </si>
  <si>
    <t>Pakistan</t>
  </si>
  <si>
    <t>BLANKET(51)</t>
  </si>
  <si>
    <t>COMFORTER (SET)(10)</t>
  </si>
  <si>
    <t>COVERLET&amp;BEDSPREAD(13)</t>
  </si>
  <si>
    <t>DUVET&amp;DUVET SET(12)</t>
  </si>
  <si>
    <t>FILLED BLANKET(57)</t>
  </si>
  <si>
    <t>FILLED THROW(56)</t>
  </si>
  <si>
    <t>MATT PAD/TOPPER(16)</t>
  </si>
  <si>
    <t>NORMAL PILLOW(30)</t>
  </si>
  <si>
    <t>PANEL(40)</t>
  </si>
  <si>
    <t>PILLOWCASE(21)</t>
  </si>
  <si>
    <t>QUILT(14)</t>
  </si>
  <si>
    <t>SHEET/SHEET SET(20)</t>
  </si>
  <si>
    <t>SHOWER CURTAIN(70)</t>
  </si>
  <si>
    <t>THROW(50)</t>
  </si>
  <si>
    <t>THROW WRAP(58)</t>
  </si>
  <si>
    <t>VALANCE(41)</t>
  </si>
  <si>
    <t>BED SKIRT&amp;SHAM(11)</t>
  </si>
  <si>
    <t>ASSORTMENT(90)</t>
  </si>
  <si>
    <t>BODY PILLOWCASE(22)</t>
  </si>
  <si>
    <t>PILLOWSET(32)</t>
  </si>
  <si>
    <t>PM</t>
  </si>
  <si>
    <t>Planner</t>
  </si>
  <si>
    <t>Normal</t>
  </si>
  <si>
    <t>Rolled</t>
  </si>
  <si>
    <t>Compressed/KD</t>
  </si>
  <si>
    <t>Partially Compressed</t>
  </si>
  <si>
    <t>Improved Packaging</t>
  </si>
  <si>
    <t>Aldi</t>
  </si>
  <si>
    <t>Arte Y Ambiente</t>
  </si>
  <si>
    <t>Beall's</t>
  </si>
  <si>
    <t>Belk</t>
  </si>
  <si>
    <t>Marshalls</t>
  </si>
  <si>
    <t>Christmas Tree Shops</t>
  </si>
  <si>
    <t>Costco</t>
  </si>
  <si>
    <t xml:space="preserve">Dillard's </t>
  </si>
  <si>
    <t>Dollar General</t>
  </si>
  <si>
    <t>Family Dollar</t>
  </si>
  <si>
    <t>Fred Meyer</t>
  </si>
  <si>
    <t>Nizami</t>
  </si>
  <si>
    <t>Giant Tiger</t>
  </si>
  <si>
    <t>Homegoods</t>
  </si>
  <si>
    <t>Lowe's</t>
  </si>
  <si>
    <t>Macy's</t>
  </si>
  <si>
    <t>Natori</t>
  </si>
  <si>
    <t>NPL</t>
  </si>
  <si>
    <t>Old Time Pottery</t>
  </si>
  <si>
    <t>Olliix</t>
  </si>
  <si>
    <t>Beyond</t>
  </si>
  <si>
    <t>Designer Living</t>
  </si>
  <si>
    <t>Aaron's</t>
  </si>
  <si>
    <t>AMAZON</t>
  </si>
  <si>
    <t>AmazonFBA</t>
  </si>
  <si>
    <t>Bob's</t>
  </si>
  <si>
    <t>BCF</t>
  </si>
  <si>
    <t>OrangeBB</t>
  </si>
  <si>
    <t>Loblaws</t>
  </si>
  <si>
    <t>Red Apple</t>
  </si>
  <si>
    <t>Seventh Avenue</t>
  </si>
  <si>
    <t>Target</t>
  </si>
  <si>
    <t>Walmart Canada</t>
  </si>
  <si>
    <t>Zulily</t>
  </si>
  <si>
    <t>Ross</t>
  </si>
  <si>
    <t>Customer Code</t>
  </si>
  <si>
    <t>Customer Name</t>
  </si>
  <si>
    <t>AARONSFURN</t>
  </si>
  <si>
    <t>ALDIDI</t>
  </si>
  <si>
    <t>Amazon</t>
  </si>
  <si>
    <t>AMAZONJLABY</t>
  </si>
  <si>
    <t>INVERSIONES</t>
  </si>
  <si>
    <t>Beallsstore</t>
  </si>
  <si>
    <t>BEALLS</t>
  </si>
  <si>
    <t>BLK</t>
  </si>
  <si>
    <t>BLKPBV</t>
  </si>
  <si>
    <t>BOBSDISC</t>
  </si>
  <si>
    <t>BOBDISCOUNTBD</t>
  </si>
  <si>
    <t>BLTNCOAT</t>
  </si>
  <si>
    <t>ORANGEBED</t>
  </si>
  <si>
    <t>MarshallsCan</t>
  </si>
  <si>
    <t>CHRISTREE</t>
  </si>
  <si>
    <t>COSTCOCAN</t>
  </si>
  <si>
    <t>COSTCO</t>
  </si>
  <si>
    <t>COSTCOCANDI</t>
  </si>
  <si>
    <t>ddDiscount</t>
  </si>
  <si>
    <t>dd's Discounts</t>
  </si>
  <si>
    <t>DLS</t>
  </si>
  <si>
    <t>DOLGEN-DI</t>
  </si>
  <si>
    <t>FAMDOLLAR</t>
  </si>
  <si>
    <t>FREDMEYER</t>
  </si>
  <si>
    <t>FREDMEYERDI</t>
  </si>
  <si>
    <t>NIZAMI</t>
  </si>
  <si>
    <t>GIANTTIGERDI</t>
  </si>
  <si>
    <t>HGPOE</t>
  </si>
  <si>
    <t>HOMESENSE</t>
  </si>
  <si>
    <t>JLA</t>
  </si>
  <si>
    <t>KOHL</t>
  </si>
  <si>
    <t>KOHLPOE</t>
  </si>
  <si>
    <t>KOHLDSN</t>
  </si>
  <si>
    <t>LINENCHEST</t>
  </si>
  <si>
    <t>LOBLAWS</t>
  </si>
  <si>
    <t>LOWES</t>
  </si>
  <si>
    <t>MACYBKSTAGE</t>
  </si>
  <si>
    <t>MACY04</t>
  </si>
  <si>
    <t>MACY06</t>
  </si>
  <si>
    <t>MACY03</t>
  </si>
  <si>
    <t>MACY01</t>
  </si>
  <si>
    <t>MACY02</t>
  </si>
  <si>
    <t>TNCHM</t>
  </si>
  <si>
    <t>NEX</t>
  </si>
  <si>
    <t>NPLTIK</t>
  </si>
  <si>
    <t>OLDTIMEPOT</t>
  </si>
  <si>
    <t>OLLIIX</t>
  </si>
  <si>
    <t>OVERSCONSIGN</t>
  </si>
  <si>
    <t>REDAPPLECA</t>
  </si>
  <si>
    <t>ROSSPOE</t>
  </si>
  <si>
    <t>ROSSPET</t>
  </si>
  <si>
    <t>SEVENAVE</t>
  </si>
  <si>
    <t>SLEEPNUMBER</t>
  </si>
  <si>
    <t>Sleep Number</t>
  </si>
  <si>
    <t>STEIN</t>
  </si>
  <si>
    <t>Stein Mart</t>
  </si>
  <si>
    <t>TARHEEL</t>
  </si>
  <si>
    <t>TGT1138719</t>
  </si>
  <si>
    <t>KROGER</t>
  </si>
  <si>
    <t>KROGERDI</t>
  </si>
  <si>
    <t>TUESMNG</t>
  </si>
  <si>
    <t>WALMART CANADA</t>
  </si>
  <si>
    <t>DESINCWFS</t>
  </si>
  <si>
    <t>WALMART</t>
  </si>
  <si>
    <t>Walmart</t>
  </si>
  <si>
    <t>WALMART IMP.</t>
  </si>
  <si>
    <t>WALMART01</t>
  </si>
  <si>
    <t>WALMARTDS</t>
  </si>
  <si>
    <t>CASTLEGATE</t>
  </si>
  <si>
    <t>Wayfair</t>
  </si>
  <si>
    <t>WINNERS</t>
  </si>
  <si>
    <t>ZULILYWH</t>
  </si>
  <si>
    <t>JCPCAT</t>
  </si>
  <si>
    <t>JC Penney Catalog</t>
  </si>
  <si>
    <t>JC Penney</t>
  </si>
  <si>
    <t>JCPCATDI</t>
  </si>
  <si>
    <t>JC Penney Catalog (POE)</t>
  </si>
  <si>
    <t>JCPRETDI</t>
  </si>
  <si>
    <t>JC Penney Retail (POE)</t>
  </si>
  <si>
    <t>JCPRET</t>
  </si>
  <si>
    <t>JC Penney Retail</t>
  </si>
  <si>
    <t>MACYHBC</t>
  </si>
  <si>
    <t>Macy's Merchandising Group HBC</t>
  </si>
  <si>
    <t>MACY05</t>
  </si>
  <si>
    <t>Macy's Military</t>
  </si>
  <si>
    <t>OCM</t>
  </si>
  <si>
    <t>On Campus Marketing LLC</t>
  </si>
  <si>
    <t>On Campus Marketing</t>
  </si>
  <si>
    <t>OCMPOE</t>
  </si>
  <si>
    <t>On Campus Marketing LLC POE</t>
  </si>
  <si>
    <t>Serta 5%</t>
  </si>
  <si>
    <t>Serta 5.5%</t>
  </si>
  <si>
    <t>Serta 3%</t>
  </si>
  <si>
    <t>Serta 3.5%</t>
  </si>
  <si>
    <t>Woolrich 5%</t>
  </si>
  <si>
    <t>Natori 7%</t>
  </si>
  <si>
    <t>Natori 5%</t>
  </si>
  <si>
    <t>N Natori 5%</t>
  </si>
  <si>
    <t>N Nator Studio 5%</t>
  </si>
  <si>
    <t>Natori 0%</t>
  </si>
  <si>
    <t>Martha Stewart (Bath) 5%</t>
  </si>
  <si>
    <t>Martha Stewart (Bath) 4%</t>
  </si>
  <si>
    <t>Martha Stewart (Bath) 3%</t>
  </si>
  <si>
    <t>Martha Stewart (Bath) 0%</t>
  </si>
  <si>
    <t>Sharper Image 3%</t>
  </si>
  <si>
    <t>Sharper Image 4%</t>
  </si>
  <si>
    <t>Sharper Image 5%</t>
  </si>
  <si>
    <t>Laura Ashley 5%</t>
  </si>
  <si>
    <t>Laura Ashley 4%</t>
  </si>
  <si>
    <t>Laura Ashley 3%</t>
  </si>
  <si>
    <t>Beautyrest 5.5%</t>
  </si>
  <si>
    <t>Beautyrest 3.5%</t>
  </si>
  <si>
    <t>Beautyrest 6%</t>
  </si>
  <si>
    <t>Joseph Sadony 2%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</si>
  <si>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</si>
  <si>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</si>
  <si>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</si>
  <si>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</si>
  <si>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</si>
  <si>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</si>
  <si>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</si>
  <si>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</si>
  <si>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</si>
  <si>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</si>
  <si>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</si>
  <si>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</si>
  <si>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</si>
  <si>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</si>
  <si>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</si>
  <si>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</si>
  <si>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</si>
  <si>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</si>
  <si>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</si>
  <si>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</si>
  <si>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</si>
  <si>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</si>
  <si>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</si>
  <si>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</si>
  <si>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</si>
  <si>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</si>
  <si>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</si>
  <si>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</si>
  <si>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</si>
  <si>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</si>
  <si>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</si>
  <si>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</si>
  <si>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</si>
  <si>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</si>
  <si>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</si>
  <si>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</si>
  <si>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</si>
  <si>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</si>
  <si>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</si>
  <si>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</si>
  <si>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</si>
  <si>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</si>
  <si>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</si>
  <si>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</si>
  <si>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</si>
  <si>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</si>
  <si>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</si>
  <si>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</si>
  <si>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</si>
  <si>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</si>
  <si>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</si>
  <si>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</si>
  <si>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</si>
  <si>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</si>
  <si>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</si>
  <si>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GAMER SQUAD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</si>
  <si>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</si>
  <si>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</si>
  <si>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</si>
  <si>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</si>
  <si>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</si>
  <si>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</si>
  <si>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</si>
  <si>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</si>
  <si>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</si>
  <si>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</si>
  <si>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</si>
  <si>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</si>
  <si>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</si>
  <si>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</si>
  <si>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</si>
  <si>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</si>
  <si>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</si>
  <si>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</si>
  <si>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</si>
  <si>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</si>
  <si>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</si>
  <si>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</si>
  <si>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</si>
  <si>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</si>
  <si>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</si>
  <si>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</si>
  <si>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</si>
  <si>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</si>
  <si>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</si>
  <si>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</si>
  <si>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</si>
  <si>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</si>
  <si>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</si>
  <si>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</si>
  <si>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</si>
  <si>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</si>
  <si>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</si>
  <si>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</si>
  <si>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</si>
  <si>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</si>
  <si>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</si>
  <si>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</si>
  <si>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</si>
  <si>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</si>
  <si>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</si>
  <si>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</si>
  <si>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</si>
  <si>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</si>
  <si>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</si>
  <si>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</si>
  <si>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 xml:space="preserve">Marsha Stewart Everyday 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</si>
  <si>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</si>
  <si>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</si>
  <si>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</si>
  <si>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</si>
  <si>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</si>
  <si>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</si>
  <si>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</si>
  <si>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</si>
  <si>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</si>
  <si>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</si>
  <si>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</si>
  <si>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</si>
  <si>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</si>
  <si>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Natori Studio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</si>
  <si>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</si>
  <si>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</si>
  <si>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</si>
  <si>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</si>
  <si>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</si>
  <si>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</si>
  <si>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</si>
  <si>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</si>
  <si>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</si>
  <si>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</si>
  <si>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</si>
  <si>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</si>
  <si>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</si>
  <si>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</si>
  <si>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</si>
  <si>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</si>
  <si>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</si>
  <si>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</si>
  <si>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</si>
  <si>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</si>
  <si>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</si>
  <si>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</si>
  <si>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</si>
  <si>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</si>
  <si>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</si>
  <si>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</si>
  <si>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</si>
  <si>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</si>
  <si>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</si>
  <si>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</si>
  <si>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</si>
  <si>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</si>
  <si>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</si>
  <si>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</si>
  <si>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</si>
  <si>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</si>
  <si>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</si>
  <si>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</si>
  <si>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</si>
  <si>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</si>
  <si>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</si>
  <si>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</si>
  <si>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</si>
  <si>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</si>
  <si>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</si>
  <si>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</si>
  <si>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</si>
  <si>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TrueNorth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</si>
  <si>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</si>
  <si>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</si>
  <si>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</si>
  <si>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</si>
  <si>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</si>
  <si>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</si>
  <si>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</si>
  <si>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</si>
  <si>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</si>
  <si>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</si>
  <si>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</si>
  <si>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</si>
  <si>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</si>
  <si>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</si>
  <si>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</si>
  <si>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</si>
  <si>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</si>
  <si>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</si>
  <si>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 xml:space="preserve"> Crosby St</t>
  </si>
  <si>
    <t xml:space="preserve"> Merry Moments </t>
  </si>
  <si>
    <t>A+R</t>
  </si>
  <si>
    <t>Allen Roth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</si>
  <si>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</si>
  <si>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</si>
  <si>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</si>
  <si>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</si>
  <si>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</si>
  <si>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</si>
  <si>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</si>
  <si>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</si>
  <si>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</si>
  <si>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</si>
  <si>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</si>
  <si>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</si>
  <si>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</si>
  <si>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</si>
  <si>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CLH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</si>
  <si>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</si>
  <si>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</si>
  <si>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</si>
  <si>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</si>
  <si>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</si>
  <si>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</si>
  <si>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</si>
  <si>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</si>
  <si>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</si>
  <si>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 xml:space="preserve">Happy Fall 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</si>
  <si>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</si>
  <si>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</si>
  <si>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</si>
  <si>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</si>
  <si>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</si>
  <si>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</si>
  <si>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</si>
  <si>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</si>
  <si>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</si>
  <si>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</si>
  <si>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</si>
  <si>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</si>
  <si>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</si>
  <si>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</si>
  <si>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</si>
  <si>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</si>
  <si>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</si>
  <si>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</si>
  <si>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</si>
  <si>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</si>
  <si>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</si>
  <si>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</si>
  <si>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</si>
  <si>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</si>
  <si>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</si>
  <si>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</si>
  <si>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</si>
  <si>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</si>
  <si>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</si>
  <si>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</si>
  <si>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</si>
  <si>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</si>
  <si>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</si>
  <si>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</si>
  <si>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</si>
  <si>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</si>
  <si>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</si>
  <si>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</si>
  <si>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</si>
  <si>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</si>
  <si>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</si>
  <si>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</si>
  <si>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</si>
  <si>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</si>
  <si>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Pick up at Port</t>
  </si>
  <si>
    <t>SV2</t>
  </si>
  <si>
    <t>SV3</t>
  </si>
  <si>
    <t>WOD/SV2</t>
  </si>
  <si>
    <t>WOD/SV3</t>
  </si>
  <si>
    <t>Basic-1</t>
  </si>
  <si>
    <t>Basic-2</t>
  </si>
  <si>
    <t>Basic-3</t>
  </si>
  <si>
    <t>BOX-1</t>
  </si>
  <si>
    <t>BOX-2</t>
  </si>
  <si>
    <t>India Office</t>
  </si>
  <si>
    <t>International Sales Dept.</t>
  </si>
  <si>
    <t>One Central-1</t>
  </si>
  <si>
    <t>One Central-2</t>
  </si>
  <si>
    <t>Pakistan Office</t>
  </si>
  <si>
    <t>Portugal</t>
  </si>
  <si>
    <t>Project S-1</t>
  </si>
  <si>
    <t>Project S-2</t>
  </si>
  <si>
    <t>Qingdao Office</t>
  </si>
  <si>
    <t>Shanghai office-1</t>
  </si>
  <si>
    <t>STAR-项目组</t>
  </si>
  <si>
    <t>浦江宏盛工艺有限公司</t>
  </si>
  <si>
    <t>建德市耀欣针纺有限公司</t>
  </si>
  <si>
    <t>江苏凯瑞家纺科技有限公司</t>
  </si>
  <si>
    <t>苏州水中花纺织饰品有限公司</t>
  </si>
  <si>
    <t>建德市大洋实业有限公司</t>
  </si>
  <si>
    <t>RIDDHI SIDDHI TEXTILE MILLS PVT. LTD.</t>
  </si>
  <si>
    <t>瞿氏家纺南通有限公司</t>
  </si>
  <si>
    <t>东台雅士缘纺织有限公司</t>
  </si>
  <si>
    <t>江苏海聆梦家居科技有限公司</t>
  </si>
  <si>
    <t>东台市兴捷亚纺织品有限公司</t>
  </si>
  <si>
    <t>KOHINOOR TEXTILE MILLS LTD.</t>
  </si>
  <si>
    <t>南京海聆梦家居有限公司</t>
  </si>
  <si>
    <t>南通宝威纺织品有限公司</t>
  </si>
  <si>
    <t>无锡市翊宸纺织品有限公司</t>
  </si>
  <si>
    <t>如皋市亿龙纺织制品有限公司</t>
  </si>
  <si>
    <t>YUNUS TEXTILE MILLS</t>
  </si>
  <si>
    <t>浙江宏都寝具有限公司</t>
  </si>
  <si>
    <t>MK SONS (PVT) LTD</t>
  </si>
  <si>
    <t>吉奥璐纺织品（南通）有限公司</t>
  </si>
  <si>
    <t>江苏苏美达纺织有限公司</t>
  </si>
  <si>
    <t>南通艺源家用纺织品有限公司</t>
  </si>
  <si>
    <t>绍兴市上虞中宇家纺有限公司</t>
  </si>
  <si>
    <t>青岛舒泰隆家居用品有限公司</t>
  </si>
  <si>
    <t>Liberty Mills Limited</t>
  </si>
  <si>
    <t>浙江凯瑞特家饰用品有限公司</t>
  </si>
  <si>
    <t>丹阳市俊祥服饰厂</t>
  </si>
  <si>
    <t>海聆梦家居股份有限公司</t>
  </si>
  <si>
    <t>南通锦亿纺织品有限公司</t>
  </si>
  <si>
    <t>浦江县聚全工贸有限公司</t>
  </si>
  <si>
    <t>南通康东家用纺织品有限公司</t>
  </si>
  <si>
    <t>浙江昱昊纺织科技股份有限公司</t>
  </si>
  <si>
    <t>如皋市佳丽绗缝制品有限公司</t>
  </si>
  <si>
    <t>烟台北方家用纺织品有限公司</t>
  </si>
  <si>
    <t>安徽云彩家用纺织品有限公司</t>
  </si>
  <si>
    <t>南京美华羽绒制品有限公司</t>
  </si>
  <si>
    <t>PAN OVERSEAS</t>
  </si>
  <si>
    <t>青岛宝璐家用纺织品有限公司</t>
  </si>
  <si>
    <t>RATERIA INTERNATIONAL PVT LTD</t>
  </si>
  <si>
    <t>GUL AHMED TEXTILES</t>
  </si>
  <si>
    <t>ORIENT TEXTILE MILLS LTD.</t>
  </si>
  <si>
    <t>江苏优绵家居科技有限公司</t>
  </si>
  <si>
    <t>义乌市涛晔工艺品有限公司</t>
  </si>
  <si>
    <t>VISTA FURNISHING LIMITED</t>
  </si>
  <si>
    <t>青岛羽翎珊家纺织品集团有限公司</t>
  </si>
  <si>
    <t>安徽霞珍羽绒股份有限公司</t>
  </si>
  <si>
    <t>南通银天工艺品有限公司</t>
  </si>
  <si>
    <t>R.K.EXPORTS (KARUR) PVT LTD</t>
  </si>
  <si>
    <t>浙江盛发纺织印染有限公司</t>
  </si>
  <si>
    <t>惠民嘉悦纺织有限公司</t>
  </si>
  <si>
    <t>苏州麦格达斯进出口有限公司</t>
  </si>
  <si>
    <t>杭州莎鑫家纺有限公司</t>
  </si>
  <si>
    <t>新泰瑞丰家纺有限公司</t>
  </si>
  <si>
    <t>青岛美诺佳纺织服装有限公司</t>
  </si>
  <si>
    <t>江苏依丽莱家纺有限公司</t>
  </si>
  <si>
    <t>东台市佳丰绣品有限公司</t>
  </si>
  <si>
    <t>Kam International</t>
  </si>
  <si>
    <t>烟台明远创意生活科技股份有限公司</t>
  </si>
  <si>
    <t>APERTEX - ANTÓNIO PEREIRA - FÁBRICA DE TECIDOS DE SEDA E ALGODÃO, UNIPESSOAL, LDA</t>
  </si>
  <si>
    <t>建德市中源家纺有限公司</t>
  </si>
  <si>
    <t>苏州杰维斯纺织有限公司</t>
  </si>
  <si>
    <t>EASTERN FASHIONS INTERNATIONAL</t>
  </si>
  <si>
    <t>南通鑫盛纺织服饰有限公司</t>
  </si>
  <si>
    <t>好一家（南通）纺织品有限公司</t>
  </si>
  <si>
    <t>杭州火炎塑料制品有限公司</t>
  </si>
  <si>
    <t>山东安琪尔生活科技有限公司</t>
  </si>
  <si>
    <t>南京美华纺织品有限公司</t>
  </si>
  <si>
    <t>如皋市龙群纺织制品有限公司</t>
  </si>
  <si>
    <t>Load 1</t>
  </si>
  <si>
    <t>Load 1 %</t>
  </si>
  <si>
    <t>Load 1 $</t>
  </si>
  <si>
    <t>LDP Cost $</t>
  </si>
  <si>
    <t>General Load %</t>
  </si>
  <si>
    <t>General Load $</t>
  </si>
  <si>
    <t>Warehouse Charge %</t>
  </si>
  <si>
    <t>Warehouse Charge $</t>
  </si>
  <si>
    <t>Dropship Charge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</si>
  <si>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</si>
  <si>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</si>
  <si>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</si>
  <si>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</si>
  <si>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</si>
  <si>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</si>
  <si>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</si>
  <si>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</si>
  <si>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Main Category</t>
  </si>
  <si>
    <t>COMFORTER SET</t>
  </si>
  <si>
    <t>COVERLET&amp;BEDSPREAD</t>
  </si>
  <si>
    <t>DUVET&amp;DUVET SET</t>
  </si>
  <si>
    <t>QUILT</t>
  </si>
  <si>
    <t>BED SKIRT&amp;SHAM</t>
  </si>
  <si>
    <t>NORMAL PILLOW</t>
  </si>
  <si>
    <t>PILLOWSET</t>
  </si>
  <si>
    <t>BODY PILLOWCASE</t>
  </si>
  <si>
    <t>PILLOWCASE</t>
  </si>
  <si>
    <t>BLANKET</t>
  </si>
  <si>
    <t>THROW</t>
  </si>
  <si>
    <t>THROW WRAP</t>
  </si>
  <si>
    <t>FILLED BLANKET</t>
  </si>
  <si>
    <t>FILLED THROW</t>
  </si>
  <si>
    <t>MATT PAD/TOPPER</t>
  </si>
  <si>
    <t>SHEET/SHEET SET</t>
  </si>
  <si>
    <t>SHOWER CURTAIN</t>
  </si>
  <si>
    <t>PANEL</t>
  </si>
  <si>
    <t>VALANCE</t>
  </si>
  <si>
    <t>ASSORTMENT</t>
  </si>
  <si>
    <t>Quilt/Sham：100% polyester matelassé</t>
  </si>
  <si>
    <t xml:space="preserve">Throw: 100% polyester matelassé
Pillow: 100% polyester matelassé, poly fill </t>
  </si>
  <si>
    <t>Quilt Mini Set</t>
  </si>
  <si>
    <t>Queen:  90"W x 96"L/20"W x 26"L(2)</t>
  </si>
  <si>
    <t>King: 106"W x 96"L/20"W x 36"L(2)</t>
  </si>
  <si>
    <t xml:space="preserve">Throw: 50"W x 60"L                            Pillow: 16" W x 16"L        </t>
  </si>
  <si>
    <t>Red/Green</t>
  </si>
  <si>
    <t>9404.40.9022</t>
  </si>
  <si>
    <t>Winter</t>
  </si>
  <si>
    <t xml:space="preserve">	 6304.93.0000</t>
  </si>
  <si>
    <t xml:space="preserve">Throw Set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</si>
</sst>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[$¥-478]#,##0.00"/>
  </numFmts>
  <fonts count="9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i/>
      <sz val="11"/>
      <name val="Calibri"/>
      <family val="2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</cellStyleXfs>
  <cellXfs count="69">
    <xf numFmtId="0" fontId="0" fillId="0" borderId="0" xfId="0"/>
    <xf numFmtId="0" fontId="0" fillId="0" borderId="1" xfId="0" applyBorder="1" applyAlignment="1">
      <alignment wrapText="1"/>
    </xf>
    <xf numFmtId="9" fontId="0" fillId="0" borderId="0" xfId="0" applyNumberFormat="1"/>
    <xf numFmtId="0" fontId="7" fillId="0" borderId="0" xfId="0" applyFont="1"/>
    <xf numFmtId="164" fontId="4" fillId="7" borderId="1" xfId="1" applyNumberFormat="1" applyFont="1" applyFill="1" applyBorder="1" applyAlignment="1">
      <alignment wrapText="1"/>
    </xf>
    <xf numFmtId="0" fontId="2" fillId="0" borderId="0" xfId="0" applyFont="1"/>
    <xf numFmtId="2" fontId="4" fillId="0" borderId="1" xfId="1" applyNumberFormat="1" applyFont="1" applyBorder="1" applyAlignment="1">
      <alignment wrapText="1"/>
    </xf>
    <xf numFmtId="1" fontId="4" fillId="0" borderId="1" xfId="1" applyNumberFormat="1" applyFont="1" applyBorder="1" applyAlignment="1">
      <alignment wrapText="1"/>
    </xf>
    <xf numFmtId="164" fontId="4" fillId="0" borderId="1" xfId="1" applyNumberFormat="1" applyFont="1" applyBorder="1" applyAlignment="1">
      <alignment wrapText="1"/>
    </xf>
    <xf numFmtId="0" fontId="0" fillId="0" borderId="1" xfId="0" applyBorder="1"/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/>
    <xf numFmtId="164" fontId="3" fillId="0" borderId="0" xfId="2" applyNumberFormat="1" applyAlignment="1" applyProtection="1">
      <alignment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4" borderId="0" xfId="0" applyFont="1" applyFill="1" applyAlignment="1">
      <alignment vertical="center" wrapText="1"/>
    </xf>
    <xf numFmtId="10" fontId="0" fillId="0" borderId="0" xfId="0" applyNumberFormat="1"/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65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64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2" borderId="1" xfId="4" applyFont="1" applyFill="1" applyBorder="1" applyAlignment="1">
      <alignment horizontal="center" wrapText="1"/>
    </xf>
    <xf numFmtId="0" fontId="5" fillId="2" borderId="1" xfId="4" applyFont="1" applyFill="1" applyBorder="1" applyAlignment="1">
      <alignment horizontal="center" wrapText="1"/>
    </xf>
    <xf numFmtId="0" fontId="5" fillId="8" borderId="1" xfId="4" applyFont="1" applyFill="1" applyBorder="1" applyAlignment="1">
      <alignment horizontal="center" wrapText="1"/>
    </xf>
    <xf numFmtId="165" fontId="1" fillId="7" borderId="1" xfId="4" applyNumberFormat="1" applyFont="1" applyFill="1" applyBorder="1" applyAlignment="1">
      <alignment horizontal="center" wrapText="1"/>
    </xf>
    <xf numFmtId="2" fontId="1" fillId="7" borderId="1" xfId="4" applyNumberFormat="1" applyFont="1" applyFill="1" applyBorder="1" applyAlignment="1">
      <alignment horizontal="center" wrapText="1"/>
    </xf>
    <xf numFmtId="164" fontId="1" fillId="9" borderId="2" xfId="4" applyNumberFormat="1" applyFont="1" applyFill="1" applyBorder="1" applyAlignment="1">
      <alignment horizontal="center" wrapText="1"/>
    </xf>
    <xf numFmtId="164" fontId="1" fillId="7" borderId="1" xfId="4" applyNumberFormat="1" applyFont="1" applyFill="1" applyBorder="1" applyAlignment="1">
      <alignment horizontal="center" wrapText="1"/>
    </xf>
    <xf numFmtId="0" fontId="5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0" fontId="1" fillId="0" borderId="1" xfId="4" applyNumberFormat="1" applyFont="1" applyBorder="1" applyAlignment="1">
      <alignment horizontal="center" wrapText="1"/>
    </xf>
    <xf numFmtId="164" fontId="4" fillId="4" borderId="1" xfId="1" applyNumberFormat="1" applyFont="1" applyFill="1" applyBorder="1" applyAlignment="1">
      <alignment wrapText="1"/>
    </xf>
    <xf numFmtId="10" fontId="4" fillId="4" borderId="1" xfId="1" applyNumberFormat="1" applyFont="1" applyFill="1" applyBorder="1" applyAlignment="1">
      <alignment wrapText="1"/>
    </xf>
    <xf numFmtId="164" fontId="1" fillId="4" borderId="1" xfId="4" applyNumberFormat="1" applyFont="1" applyFill="1" applyBorder="1" applyAlignment="1">
      <alignment horizontal="center" wrapText="1"/>
    </xf>
    <xf numFmtId="10" fontId="1" fillId="4" borderId="1" xfId="4" applyNumberFormat="1" applyFont="1" applyFill="1" applyBorder="1" applyAlignment="1">
      <alignment horizontal="center" wrapText="1"/>
    </xf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165" fontId="2" fillId="0" borderId="1" xfId="4" applyNumberFormat="1" applyBorder="1" applyAlignment="1">
      <alignment wrapText="1"/>
    </xf>
    <xf numFmtId="2" fontId="2" fillId="0" borderId="1" xfId="4" applyNumberFormat="1" applyBorder="1" applyAlignment="1">
      <alignment wrapText="1"/>
    </xf>
    <xf numFmtId="164" fontId="0" fillId="3" borderId="1" xfId="5" applyNumberFormat="1" applyFont="1" applyFill="1" applyBorder="1" applyAlignment="1">
      <alignment wrapText="1"/>
    </xf>
    <xf numFmtId="164" fontId="2" fillId="0" borderId="2" xfId="4" applyNumberFormat="1" applyBorder="1" applyAlignment="1">
      <alignment wrapText="1"/>
    </xf>
    <xf numFmtId="164" fontId="2" fillId="0" borderId="1" xfId="4" applyNumberFormat="1" applyBorder="1" applyAlignment="1">
      <alignment wrapText="1"/>
    </xf>
    <xf numFmtId="1" fontId="2" fillId="0" borderId="1" xfId="4" applyNumberFormat="1" applyBorder="1" applyAlignment="1">
      <alignment wrapText="1"/>
    </xf>
    <xf numFmtId="2" fontId="2" fillId="3" borderId="1" xfId="4" applyNumberFormat="1" applyFill="1" applyBorder="1" applyAlignment="1">
      <alignment wrapText="1"/>
    </xf>
    <xf numFmtId="1" fontId="2" fillId="3" borderId="1" xfId="4" applyNumberFormat="1" applyFill="1" applyBorder="1" applyAlignment="1">
      <alignment wrapText="1"/>
    </xf>
    <xf numFmtId="164" fontId="2" fillId="3" borderId="1" xfId="4" applyNumberFormat="1" applyFill="1" applyBorder="1" applyAlignment="1">
      <alignment wrapText="1"/>
    </xf>
    <xf numFmtId="10" fontId="2" fillId="0" borderId="1" xfId="4" applyNumberFormat="1" applyBorder="1" applyAlignment="1">
      <alignment wrapText="1"/>
    </xf>
    <xf numFmtId="10" fontId="0" fillId="3" borderId="1" xfId="6" applyNumberFormat="1" applyFont="1" applyFill="1" applyBorder="1" applyAlignment="1">
      <alignment wrapText="1"/>
    </xf>
    <xf numFmtId="0" fontId="2" fillId="0" borderId="1" xfId="4" applyBorder="1" applyAlignment="1">
      <alignment vertical="top" wrapText="1"/>
    </xf>
    <xf numFmtId="0" fontId="3" fillId="0" borderId="1" xfId="7" applyBorder="1" applyAlignment="1">
      <alignment horizontal="left" vertical="center" wrapText="1"/>
    </xf>
    <xf numFmtId="0" fontId="3" fillId="0" borderId="1" xfId="7" applyBorder="1" applyAlignment="1">
      <alignment horizontal="right"/>
    </xf>
    <xf numFmtId="0" fontId="1" fillId="4" borderId="2" xfId="4" applyFont="1" applyFill="1" applyBorder="1" applyAlignment="1">
      <alignment horizontal="center" wrapText="1"/>
    </xf>
    <xf numFmtId="0" fontId="1" fillId="4" borderId="4" xfId="4" applyFont="1" applyFill="1" applyBorder="1" applyAlignment="1">
      <alignment horizontal="center" wrapText="1"/>
    </xf>
    <xf numFmtId="0" fontId="1" fillId="4" borderId="3" xfId="4" applyFont="1" applyFill="1" applyBorder="1" applyAlignment="1">
      <alignment horizontal="center" wrapText="1"/>
    </xf>
    <xf numFmtId="0" fontId="1" fillId="7" borderId="2" xfId="4" applyFont="1" applyFill="1" applyBorder="1" applyAlignment="1">
      <alignment horizontal="center" wrapText="1"/>
    </xf>
    <xf numFmtId="0" fontId="1" fillId="7" borderId="4" xfId="4" applyFont="1" applyFill="1" applyBorder="1" applyAlignment="1">
      <alignment horizontal="center" wrapText="1"/>
    </xf>
    <xf numFmtId="0" fontId="1" fillId="7" borderId="3" xfId="4" applyFont="1" applyFill="1" applyBorder="1" applyAlignment="1">
      <alignment horizontal="center" wrapText="1"/>
    </xf>
    <xf numFmtId="0" fontId="1" fillId="6" borderId="2" xfId="4" applyFont="1" applyFill="1" applyBorder="1" applyAlignment="1">
      <alignment horizontal="center" wrapText="1"/>
    </xf>
    <xf numFmtId="0" fontId="1" fillId="6" borderId="4" xfId="4" applyFont="1" applyFill="1" applyBorder="1" applyAlignment="1">
      <alignment horizontal="center" wrapText="1"/>
    </xf>
    <xf numFmtId="0" fontId="1" fillId="6" borderId="3" xfId="4" applyFont="1" applyFill="1" applyBorder="1" applyAlignment="1">
      <alignment horizontal="center" wrapText="1"/>
    </xf>
    <xf numFmtId="0" fontId="1" fillId="5" borderId="2" xfId="4" applyFont="1" applyFill="1" applyBorder="1" applyAlignment="1">
      <alignment horizontal="center" wrapText="1"/>
    </xf>
    <xf numFmtId="0" fontId="1" fillId="5" borderId="4" xfId="4" applyFont="1" applyFill="1" applyBorder="1" applyAlignment="1">
      <alignment horizontal="center" wrapText="1"/>
    </xf>
    <xf numFmtId="0" fontId="1" fillId="5" borderId="3" xfId="4" applyFont="1" applyFill="1" applyBorder="1" applyAlignment="1">
      <alignment horizontal="center" wrapText="1"/>
    </xf>
  </cellXfs>
  <cellStyles count="8">
    <cellStyle name="Currency 2" xfId="5" xr:uid="{323BA7BB-8C63-4DF8-B74D-4E5C94C062C6}"/>
    <cellStyle name="Normal" xfId="0" builtinId="0"/>
    <cellStyle name="Normal 2" xfId="4" xr:uid="{B7F5FE45-2760-4B0D-96B0-6403000EFEDF}"/>
    <cellStyle name="Normal 2 18 2" xfId="1" xr:uid="{1BA08453-9F65-454B-A4A0-7177E70831F2}"/>
    <cellStyle name="Normal_West End Quote Sheet for Fred Meyer20090804-Hellen 2" xfId="7" xr:uid="{8A0FB09E-403A-46E0-8207-F0D34D7FBDCD}"/>
    <cellStyle name="Percent 2" xfId="6" xr:uid="{FB6ECC80-4432-419C-86F2-49D155803AD0}"/>
    <cellStyle name="Style 1" xfId="3" xr:uid="{F4609D05-B161-47A5-8040-F8D4BA086F06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9FBC0-A690-4C3B-8FCD-56AF2C6B1C27}">
  <dimension ref="A1:AW52"/>
  <sheetViews>
    <sheetView tabSelected="1" workbookViewId="0">
      <selection activeCell="H4" sqref="H4"/>
    </sheetView>
  </sheetViews>
  <sheetFormatPr defaultColWidth="9.1796875" defaultRowHeight="14.5" x14ac:dyDescent="0.35"/>
  <cols>
    <col min="1" max="1" width="10.1796875" style="18" customWidth="1"/>
    <col min="2" max="2" width="10.08984375" style="19" customWidth="1"/>
    <col min="3" max="3" width="8.453125" style="19" customWidth="1"/>
    <col min="4" max="4" width="17.81640625" style="19" customWidth="1"/>
    <col min="5" max="5" width="11.26953125" style="19" customWidth="1"/>
    <col min="6" max="6" width="9.1796875" style="19" customWidth="1"/>
    <col min="7" max="7" width="32.36328125" style="19" customWidth="1"/>
    <col min="8" max="8" width="18.6328125" style="19" customWidth="1"/>
    <col min="9" max="9" width="13.1796875" style="19" customWidth="1"/>
    <col min="10" max="10" width="6.1796875" style="19" customWidth="1"/>
    <col min="11" max="11" width="6.81640625" style="19" customWidth="1"/>
    <col min="12" max="12" width="8.81640625" style="19" customWidth="1"/>
    <col min="13" max="13" width="11.08984375" style="20" customWidth="1"/>
    <col min="14" max="14" width="9.90625" style="21" customWidth="1"/>
    <col min="15" max="15" width="12" style="22" customWidth="1"/>
    <col min="16" max="16" width="11.1796875" style="22" customWidth="1"/>
    <col min="17" max="17" width="8.08984375" style="22" customWidth="1"/>
    <col min="18" max="18" width="9.36328125" style="19" customWidth="1"/>
    <col min="19" max="19" width="11" style="21" customWidth="1"/>
    <col min="20" max="20" width="13.08984375" style="21" customWidth="1"/>
    <col min="21" max="21" width="11.1796875" style="21" customWidth="1"/>
    <col min="22" max="22" width="12.81640625" style="21" customWidth="1"/>
    <col min="23" max="23" width="9.36328125" style="23" customWidth="1"/>
    <col min="24" max="24" width="13" style="21" customWidth="1"/>
    <col min="25" max="25" width="14.08984375" style="23" customWidth="1"/>
    <col min="26" max="26" width="13.90625" style="19" customWidth="1"/>
    <col min="27" max="27" width="13.81640625" style="22" customWidth="1"/>
    <col min="28" max="28" width="15.453125" style="19" customWidth="1"/>
    <col min="29" max="29" width="8.453125" style="24" customWidth="1"/>
    <col min="30" max="30" width="12.453125" style="22" customWidth="1"/>
    <col min="31" max="31" width="8.90625" style="22" customWidth="1"/>
    <col min="32" max="32" width="7.90625" style="24" customWidth="1"/>
    <col min="33" max="33" width="10" style="22" customWidth="1"/>
    <col min="34" max="34" width="12.6328125" style="24" customWidth="1"/>
    <col min="35" max="35" width="12" style="22" customWidth="1"/>
    <col min="36" max="36" width="11.6328125" style="24" customWidth="1"/>
    <col min="37" max="37" width="10.90625" style="22" customWidth="1"/>
    <col min="38" max="38" width="10.81640625" style="22" customWidth="1"/>
    <col min="39" max="39" width="9.6328125" style="19" customWidth="1"/>
    <col min="40" max="40" width="9.6328125" style="24" customWidth="1"/>
    <col min="41" max="41" width="10" style="22" customWidth="1"/>
    <col min="42" max="42" width="9.54296875" style="22" customWidth="1"/>
    <col min="43" max="43" width="11.81640625" style="22" customWidth="1"/>
    <col min="44" max="44" width="11.08984375" style="24" customWidth="1"/>
    <col min="45" max="45" width="11.36328125" style="22" customWidth="1"/>
    <col min="46" max="46" width="11.6328125" style="22" customWidth="1"/>
    <col min="47" max="47" width="12.81640625" style="22" customWidth="1"/>
    <col min="48" max="48" width="12.08984375" style="24" customWidth="1"/>
    <col min="49" max="49" width="12.1796875" style="23" customWidth="1"/>
    <col min="50" max="50" width="20" style="19" customWidth="1"/>
    <col min="51" max="51" width="9.1796875" style="19" customWidth="1"/>
    <col min="52" max="16384" width="9.1796875" style="19"/>
  </cols>
  <sheetData>
    <row r="1" spans="1:49" x14ac:dyDescent="0.35">
      <c r="M1" s="60" t="s">
        <v>38</v>
      </c>
      <c r="N1" s="61"/>
      <c r="O1" s="61"/>
      <c r="P1" s="61"/>
      <c r="Q1" s="62"/>
      <c r="R1" s="66" t="s">
        <v>35</v>
      </c>
      <c r="S1" s="67"/>
      <c r="T1" s="67"/>
      <c r="U1" s="67"/>
      <c r="V1" s="67"/>
      <c r="W1" s="67"/>
      <c r="X1" s="67"/>
      <c r="Y1" s="67"/>
      <c r="Z1" s="67"/>
      <c r="AA1" s="68"/>
      <c r="AB1" s="63" t="s">
        <v>36</v>
      </c>
      <c r="AC1" s="64"/>
      <c r="AD1" s="65"/>
      <c r="AF1" s="60" t="s">
        <v>37</v>
      </c>
      <c r="AG1" s="61"/>
      <c r="AH1" s="61"/>
      <c r="AI1" s="61"/>
      <c r="AJ1" s="61"/>
      <c r="AK1" s="61"/>
      <c r="AL1" s="61"/>
      <c r="AM1" s="61"/>
      <c r="AN1" s="61"/>
      <c r="AO1" s="61"/>
      <c r="AP1" s="62"/>
      <c r="AQ1" s="57" t="s">
        <v>39</v>
      </c>
      <c r="AR1" s="58"/>
      <c r="AS1" s="58"/>
      <c r="AT1" s="58"/>
      <c r="AU1" s="58"/>
      <c r="AV1" s="59"/>
    </row>
    <row r="2" spans="1:49" ht="63.5" customHeight="1" x14ac:dyDescent="0.35">
      <c r="A2" s="25" t="s">
        <v>4</v>
      </c>
      <c r="B2" s="25" t="s">
        <v>5</v>
      </c>
      <c r="C2" s="26" t="s">
        <v>6</v>
      </c>
      <c r="D2" s="27" t="s">
        <v>7</v>
      </c>
      <c r="E2" s="28" t="s">
        <v>79</v>
      </c>
      <c r="F2" s="26" t="s">
        <v>8</v>
      </c>
      <c r="G2" s="26" t="s">
        <v>9</v>
      </c>
      <c r="H2" s="26" t="s">
        <v>10</v>
      </c>
      <c r="I2" s="26" t="s">
        <v>11</v>
      </c>
      <c r="J2" s="26" t="s">
        <v>12</v>
      </c>
      <c r="K2" s="26" t="s">
        <v>13</v>
      </c>
      <c r="L2" s="26" t="s">
        <v>14</v>
      </c>
      <c r="M2" s="29" t="s">
        <v>15</v>
      </c>
      <c r="N2" s="30" t="s">
        <v>16</v>
      </c>
      <c r="O2" s="4" t="s">
        <v>17</v>
      </c>
      <c r="P2" s="31" t="s">
        <v>18</v>
      </c>
      <c r="Q2" s="32" t="s">
        <v>19</v>
      </c>
      <c r="R2" s="33" t="s">
        <v>20</v>
      </c>
      <c r="S2" s="34" t="s">
        <v>21</v>
      </c>
      <c r="T2" s="34" t="s">
        <v>22</v>
      </c>
      <c r="U2" s="34" t="s">
        <v>23</v>
      </c>
      <c r="V2" s="34" t="s">
        <v>24</v>
      </c>
      <c r="W2" s="35" t="s">
        <v>25</v>
      </c>
      <c r="X2" s="6" t="s">
        <v>26</v>
      </c>
      <c r="Y2" s="7" t="s">
        <v>27</v>
      </c>
      <c r="Z2" s="25" t="s">
        <v>28</v>
      </c>
      <c r="AA2" s="8" t="s">
        <v>29</v>
      </c>
      <c r="AB2" s="25" t="s">
        <v>30</v>
      </c>
      <c r="AC2" s="36" t="s">
        <v>31</v>
      </c>
      <c r="AD2" s="8" t="s">
        <v>32</v>
      </c>
      <c r="AE2" s="8" t="s">
        <v>692</v>
      </c>
      <c r="AF2" s="36" t="s">
        <v>33</v>
      </c>
      <c r="AG2" s="8" t="s">
        <v>34</v>
      </c>
      <c r="AH2" s="36" t="s">
        <v>693</v>
      </c>
      <c r="AI2" s="8" t="s">
        <v>694</v>
      </c>
      <c r="AJ2" s="36" t="s">
        <v>695</v>
      </c>
      <c r="AK2" s="8" t="s">
        <v>696</v>
      </c>
      <c r="AL2" s="8" t="s">
        <v>697</v>
      </c>
      <c r="AM2" s="33" t="s">
        <v>689</v>
      </c>
      <c r="AN2" s="36" t="s">
        <v>690</v>
      </c>
      <c r="AO2" s="8" t="s">
        <v>691</v>
      </c>
      <c r="AP2" s="8" t="s">
        <v>698</v>
      </c>
      <c r="AQ2" s="37" t="s">
        <v>699</v>
      </c>
      <c r="AR2" s="38" t="s">
        <v>700</v>
      </c>
      <c r="AS2" s="37" t="s">
        <v>701</v>
      </c>
      <c r="AT2" s="37" t="s">
        <v>702</v>
      </c>
      <c r="AU2" s="39" t="s">
        <v>703</v>
      </c>
      <c r="AV2" s="40" t="s">
        <v>704</v>
      </c>
      <c r="AW2" s="35" t="s">
        <v>705</v>
      </c>
    </row>
    <row r="3" spans="1:49" ht="43.5" x14ac:dyDescent="0.35">
      <c r="A3" s="41">
        <v>1</v>
      </c>
      <c r="B3" s="42"/>
      <c r="C3" s="42"/>
      <c r="D3" s="9" t="s">
        <v>438</v>
      </c>
      <c r="E3" s="42" t="s">
        <v>165</v>
      </c>
      <c r="F3" s="42" t="s">
        <v>735</v>
      </c>
      <c r="G3" s="42" t="s">
        <v>729</v>
      </c>
      <c r="H3" s="42" t="s">
        <v>727</v>
      </c>
      <c r="I3" s="42" t="s">
        <v>730</v>
      </c>
      <c r="J3" s="42" t="s">
        <v>733</v>
      </c>
      <c r="K3" s="42"/>
      <c r="L3" s="42"/>
      <c r="M3" s="43"/>
      <c r="N3" s="44"/>
      <c r="O3" s="45" t="str">
        <f>IF(ISERROR(M3/N3),"",M3/N3)</f>
        <v/>
      </c>
      <c r="P3" s="46">
        <v>18.100000000000001</v>
      </c>
      <c r="Q3" s="47"/>
      <c r="R3" s="42" t="s">
        <v>185</v>
      </c>
      <c r="S3" s="44">
        <v>43</v>
      </c>
      <c r="T3" s="44">
        <v>33</v>
      </c>
      <c r="U3" s="44">
        <v>13</v>
      </c>
      <c r="V3" s="44"/>
      <c r="W3" s="48">
        <v>1</v>
      </c>
      <c r="X3" s="49">
        <f>IF(S3="","",S3*T3*U3/1000000)</f>
        <v>1.8447000000000002E-2</v>
      </c>
      <c r="Y3" s="50">
        <f>IF(W3="","",65/X3*W3)</f>
        <v>3523.608174770965</v>
      </c>
      <c r="Z3" s="42">
        <v>3400</v>
      </c>
      <c r="AA3" s="51">
        <f>IF(ISERROR(Z3/Y3),"",Z3/Y3)</f>
        <v>0.96492000000000011</v>
      </c>
      <c r="AB3" s="56" t="s">
        <v>734</v>
      </c>
      <c r="AC3" s="52">
        <v>0.32800000000000001</v>
      </c>
      <c r="AD3" s="51">
        <f>IF(ISERROR(P3*AC3),"",P3*AC3)</f>
        <v>5.9368000000000007</v>
      </c>
      <c r="AE3" s="51">
        <f>IF(ISERROR(P3+AA3+AD3),"",P3+AA3+AD3)</f>
        <v>25.001720000000002</v>
      </c>
      <c r="AF3" s="52">
        <v>0.1</v>
      </c>
      <c r="AG3" s="51">
        <f>IF(ISERROR(AS3*AF3),"",AS3*AF3)</f>
        <v>4.7614285714285707</v>
      </c>
      <c r="AH3" s="52">
        <v>0.06</v>
      </c>
      <c r="AI3" s="51">
        <f>IF(ISERROR(AS3*AH3),"",AS3*AH3)</f>
        <v>2.8568571428571423</v>
      </c>
      <c r="AJ3" s="52">
        <v>0.1</v>
      </c>
      <c r="AK3" s="51">
        <f>IF(ISERROR(AS3*AJ3),"",AS3*AJ3)</f>
        <v>4.7614285714285707</v>
      </c>
      <c r="AL3" s="51">
        <f>IF((AT3-AS3)&lt;2.5,2.5-(AT3-AS3),0)</f>
        <v>0.11928571428570933</v>
      </c>
      <c r="AM3" s="42"/>
      <c r="AN3" s="52"/>
      <c r="AO3" s="51">
        <f>IF(ISERROR(AS3*AN3),"",AS3*AN3)</f>
        <v>0</v>
      </c>
      <c r="AP3" s="51">
        <f>IF(ISERROR(AG3+AI3+AK3+AL3+AO3),"",AG3+AI3+AK3+AL3+AO3)</f>
        <v>12.498999999999993</v>
      </c>
      <c r="AQ3" s="51">
        <f>IF(ISERROR(AE3+AP3),"",AE3+AP3)</f>
        <v>37.500719999999994</v>
      </c>
      <c r="AR3" s="53">
        <f>IF(ISERROR((AS3-AQ3)/AS3),"",(AS3-AQ3)/AS3)</f>
        <v>0.21240612061206121</v>
      </c>
      <c r="AS3" s="51">
        <f>IF(AT3="","",AT3/1.05)</f>
        <v>47.614285714285707</v>
      </c>
      <c r="AT3" s="51">
        <f>IF(ISERROR(AU3*(1-AV3)),"",AU3*(1-AV3))</f>
        <v>49.994999999999997</v>
      </c>
      <c r="AU3" s="47">
        <v>99.99</v>
      </c>
      <c r="AV3" s="52">
        <v>0.5</v>
      </c>
      <c r="AW3" s="48"/>
    </row>
    <row r="4" spans="1:49" ht="43.5" x14ac:dyDescent="0.35">
      <c r="A4" s="41">
        <v>2</v>
      </c>
      <c r="B4" s="42"/>
      <c r="C4" s="42"/>
      <c r="D4" s="9" t="s">
        <v>438</v>
      </c>
      <c r="E4" s="42" t="s">
        <v>165</v>
      </c>
      <c r="F4" s="42" t="s">
        <v>735</v>
      </c>
      <c r="G4" s="42" t="s">
        <v>729</v>
      </c>
      <c r="H4" s="42" t="s">
        <v>727</v>
      </c>
      <c r="I4" s="55" t="s">
        <v>731</v>
      </c>
      <c r="J4" s="42" t="s">
        <v>733</v>
      </c>
      <c r="K4" s="42"/>
      <c r="L4" s="42"/>
      <c r="M4" s="43"/>
      <c r="N4" s="44"/>
      <c r="O4" s="45" t="str">
        <f t="shared" ref="O4:O52" si="0">IF(ISERROR(M4/N4),"",M4/N4)</f>
        <v/>
      </c>
      <c r="P4" s="46">
        <v>20.99</v>
      </c>
      <c r="Q4" s="47"/>
      <c r="R4" s="42" t="s">
        <v>185</v>
      </c>
      <c r="S4" s="44">
        <v>43</v>
      </c>
      <c r="T4" s="44">
        <v>33</v>
      </c>
      <c r="U4" s="44">
        <v>15</v>
      </c>
      <c r="V4" s="44"/>
      <c r="W4" s="48">
        <v>1</v>
      </c>
      <c r="X4" s="49">
        <f t="shared" ref="X4:X52" si="1">IF(S4="","",S4*T4*U4/1000000)</f>
        <v>2.1284999999999998E-2</v>
      </c>
      <c r="Y4" s="50">
        <f t="shared" ref="Y4:Y52" si="2">IF(W4="","",65/X4*W4)</f>
        <v>3053.7937514681703</v>
      </c>
      <c r="Z4" s="42">
        <v>3400</v>
      </c>
      <c r="AA4" s="51">
        <f t="shared" ref="AA4:AA52" si="3">IF(ISERROR(Z4/Y4),"",Z4/Y4)</f>
        <v>1.1133692307692307</v>
      </c>
      <c r="AB4" s="56" t="s">
        <v>734</v>
      </c>
      <c r="AC4" s="52">
        <v>0.32800000000000001</v>
      </c>
      <c r="AD4" s="51">
        <f t="shared" ref="AD4:AD52" si="4">IF(ISERROR(P4*AC4),"",P4*AC4)</f>
        <v>6.8847199999999997</v>
      </c>
      <c r="AE4" s="51">
        <f t="shared" ref="AE4:AE52" si="5">IF(ISERROR(P4+AA4+AD4),"",P4+AA4+AD4)</f>
        <v>28.988089230769226</v>
      </c>
      <c r="AF4" s="52">
        <v>0.1</v>
      </c>
      <c r="AG4" s="51">
        <f>IF(ISERROR(AS4*AF4),"",AS4*AF4)</f>
        <v>5.2376190476190478</v>
      </c>
      <c r="AH4" s="52">
        <v>0.06</v>
      </c>
      <c r="AI4" s="51">
        <f>IF(ISERROR(AS4*AH4),"",AS4*AH4)</f>
        <v>3.1425714285714283</v>
      </c>
      <c r="AJ4" s="52">
        <v>0.1</v>
      </c>
      <c r="AK4" s="51">
        <f>IF(ISERROR(AS4*AJ4),"",AS4*AJ4)</f>
        <v>5.2376190476190478</v>
      </c>
      <c r="AL4" s="51">
        <f t="shared" ref="AL4:AL52" si="6">IF((AT4-AS4)&lt;2.5,2.5-(AT4-AS4),0)</f>
        <v>0</v>
      </c>
      <c r="AM4" s="42"/>
      <c r="AN4" s="52"/>
      <c r="AO4" s="51">
        <f t="shared" ref="AO4:AO52" si="7">IF(ISERROR(AS4*AN4),"",AS4*AN4)</f>
        <v>0</v>
      </c>
      <c r="AP4" s="51">
        <f t="shared" ref="AP4:AP52" si="8">IF(ISERROR(AG4+AI4+AK4+AL4+AO4),"",AG4+AI4+AK4+AL4+AO4)</f>
        <v>13.617809523809523</v>
      </c>
      <c r="AQ4" s="51">
        <f t="shared" ref="AQ4:AQ52" si="9">IF(ISERROR(AE4+AP4),"",AE4+AP4)</f>
        <v>42.605898754578746</v>
      </c>
      <c r="AR4" s="53">
        <f t="shared" ref="AR4:AR52" si="10">IF(ISERROR((AS4-AQ4)/AS4),"",(AS4-AQ4)/AS4)</f>
        <v>0.18654070929525074</v>
      </c>
      <c r="AS4" s="51">
        <f t="shared" ref="AS4:AS52" si="11">IF(AT4="","",AT4/1.05)</f>
        <v>52.376190476190473</v>
      </c>
      <c r="AT4" s="51">
        <f t="shared" ref="AT4:AT52" si="12">IF(ISERROR(AU4*(1-AV4)),"",AU4*(1-AV4))</f>
        <v>54.994999999999997</v>
      </c>
      <c r="AU4" s="47">
        <v>109.99</v>
      </c>
      <c r="AV4" s="52">
        <v>0.5</v>
      </c>
      <c r="AW4" s="48"/>
    </row>
    <row r="5" spans="1:49" ht="50" customHeight="1" x14ac:dyDescent="0.35">
      <c r="A5" s="41">
        <v>3</v>
      </c>
      <c r="B5" s="42"/>
      <c r="C5" s="42"/>
      <c r="D5" s="9" t="s">
        <v>438</v>
      </c>
      <c r="E5" s="42" t="s">
        <v>176</v>
      </c>
      <c r="F5" s="42" t="s">
        <v>735</v>
      </c>
      <c r="G5" s="42" t="s">
        <v>737</v>
      </c>
      <c r="H5" s="54" t="s">
        <v>728</v>
      </c>
      <c r="I5" s="55" t="s">
        <v>732</v>
      </c>
      <c r="J5" s="42" t="s">
        <v>733</v>
      </c>
      <c r="K5" s="42"/>
      <c r="L5" s="42"/>
      <c r="M5" s="43"/>
      <c r="N5" s="44"/>
      <c r="O5" s="45" t="str">
        <f t="shared" si="0"/>
        <v/>
      </c>
      <c r="P5" s="46">
        <v>10.199999999999999</v>
      </c>
      <c r="Q5" s="47"/>
      <c r="R5" s="42" t="s">
        <v>187</v>
      </c>
      <c r="S5" s="44">
        <v>41</v>
      </c>
      <c r="T5" s="44">
        <v>31</v>
      </c>
      <c r="U5" s="44">
        <v>10</v>
      </c>
      <c r="V5" s="44"/>
      <c r="W5" s="48">
        <v>1</v>
      </c>
      <c r="X5" s="49">
        <f t="shared" si="1"/>
        <v>1.2710000000000001E-2</v>
      </c>
      <c r="Y5" s="50">
        <f t="shared" si="2"/>
        <v>5114.083398898505</v>
      </c>
      <c r="Z5" s="42">
        <v>3400</v>
      </c>
      <c r="AA5" s="51">
        <f t="shared" si="3"/>
        <v>0.66483076923076923</v>
      </c>
      <c r="AB5" s="56" t="s">
        <v>736</v>
      </c>
      <c r="AC5" s="52">
        <v>0.29299999999999998</v>
      </c>
      <c r="AD5" s="51">
        <f t="shared" si="4"/>
        <v>2.9885999999999995</v>
      </c>
      <c r="AE5" s="51">
        <f t="shared" si="5"/>
        <v>13.853430769230769</v>
      </c>
      <c r="AF5" s="52">
        <v>0.1</v>
      </c>
      <c r="AG5" s="51">
        <f>IF(ISERROR(AS5*AF5),"",AS5*AF5)</f>
        <v>2.8566666666666669</v>
      </c>
      <c r="AH5" s="52">
        <v>0.06</v>
      </c>
      <c r="AI5" s="51">
        <f t="shared" ref="AI5:AI52" si="13">IF(ISERROR(AS5*AH5),"",AS5*AH5)</f>
        <v>1.714</v>
      </c>
      <c r="AJ5" s="52">
        <v>0.1</v>
      </c>
      <c r="AK5" s="51">
        <f t="shared" ref="AK5:AK52" si="14">IF(ISERROR(AS5*AJ5),"",AS5*AJ5)</f>
        <v>2.8566666666666669</v>
      </c>
      <c r="AL5" s="51">
        <f t="shared" si="6"/>
        <v>1.0716666666666654</v>
      </c>
      <c r="AM5" s="42"/>
      <c r="AN5" s="52"/>
      <c r="AO5" s="51">
        <f t="shared" si="7"/>
        <v>0</v>
      </c>
      <c r="AP5" s="51">
        <f t="shared" si="8"/>
        <v>8.4989999999999988</v>
      </c>
      <c r="AQ5" s="51">
        <f t="shared" si="9"/>
        <v>22.352430769230768</v>
      </c>
      <c r="AR5" s="53">
        <f t="shared" si="10"/>
        <v>0.21753451216228351</v>
      </c>
      <c r="AS5" s="51">
        <f t="shared" si="11"/>
        <v>28.566666666666666</v>
      </c>
      <c r="AT5" s="51">
        <f t="shared" si="12"/>
        <v>29.995000000000001</v>
      </c>
      <c r="AU5" s="47">
        <v>59.99</v>
      </c>
      <c r="AV5" s="52">
        <v>0.5</v>
      </c>
      <c r="AW5" s="48"/>
    </row>
    <row r="6" spans="1:49" ht="22" customHeight="1" x14ac:dyDescent="0.35">
      <c r="A6" s="41">
        <v>4</v>
      </c>
      <c r="B6" s="42"/>
      <c r="C6" s="42"/>
      <c r="D6" s="9"/>
      <c r="E6" s="42"/>
      <c r="F6" s="42"/>
      <c r="G6" s="42"/>
      <c r="H6" s="54"/>
      <c r="I6" s="42"/>
      <c r="J6" s="42"/>
      <c r="K6" s="42"/>
      <c r="L6" s="42"/>
      <c r="M6" s="43"/>
      <c r="N6" s="44"/>
      <c r="O6" s="45" t="str">
        <f t="shared" si="0"/>
        <v/>
      </c>
      <c r="P6" s="46"/>
      <c r="Q6" s="47"/>
      <c r="R6" s="42"/>
      <c r="S6" s="44"/>
      <c r="T6" s="44"/>
      <c r="U6" s="44"/>
      <c r="V6" s="44"/>
      <c r="W6" s="48"/>
      <c r="X6" s="49" t="str">
        <f t="shared" si="1"/>
        <v/>
      </c>
      <c r="Y6" s="50" t="str">
        <f t="shared" si="2"/>
        <v/>
      </c>
      <c r="Z6" s="42"/>
      <c r="AA6" s="51" t="str">
        <f t="shared" si="3"/>
        <v/>
      </c>
      <c r="AB6" s="42"/>
      <c r="AC6" s="52"/>
      <c r="AD6" s="51">
        <f t="shared" si="4"/>
        <v>0</v>
      </c>
      <c r="AE6" s="51" t="str">
        <f t="shared" si="5"/>
        <v/>
      </c>
      <c r="AF6" s="52"/>
      <c r="AG6" s="51">
        <f t="shared" ref="AG6:AG52" si="15">IF(ISERROR(AS6*AF6),"",AS6*AF6)</f>
        <v>0</v>
      </c>
      <c r="AH6" s="52"/>
      <c r="AI6" s="51">
        <f t="shared" si="13"/>
        <v>0</v>
      </c>
      <c r="AJ6" s="52"/>
      <c r="AK6" s="51">
        <f t="shared" si="14"/>
        <v>0</v>
      </c>
      <c r="AL6" s="51">
        <f t="shared" si="6"/>
        <v>2.5</v>
      </c>
      <c r="AM6" s="42"/>
      <c r="AN6" s="52"/>
      <c r="AO6" s="51">
        <f t="shared" si="7"/>
        <v>0</v>
      </c>
      <c r="AP6" s="51">
        <f t="shared" si="8"/>
        <v>2.5</v>
      </c>
      <c r="AQ6" s="51" t="str">
        <f t="shared" si="9"/>
        <v/>
      </c>
      <c r="AR6" s="53" t="str">
        <f t="shared" si="10"/>
        <v/>
      </c>
      <c r="AS6" s="51">
        <f t="shared" si="11"/>
        <v>0</v>
      </c>
      <c r="AT6" s="51">
        <f t="shared" si="12"/>
        <v>0</v>
      </c>
      <c r="AU6" s="47"/>
      <c r="AV6" s="52"/>
      <c r="AW6" s="48"/>
    </row>
    <row r="7" spans="1:49" x14ac:dyDescent="0.35">
      <c r="A7" s="41">
        <v>5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3"/>
      <c r="N7" s="44"/>
      <c r="O7" s="45" t="str">
        <f t="shared" si="0"/>
        <v/>
      </c>
      <c r="P7" s="46"/>
      <c r="Q7" s="47"/>
      <c r="R7" s="42"/>
      <c r="S7" s="44"/>
      <c r="T7" s="44"/>
      <c r="U7" s="44"/>
      <c r="V7" s="44"/>
      <c r="W7" s="48"/>
      <c r="X7" s="49" t="str">
        <f t="shared" si="1"/>
        <v/>
      </c>
      <c r="Y7" s="50" t="str">
        <f t="shared" si="2"/>
        <v/>
      </c>
      <c r="Z7" s="42"/>
      <c r="AA7" s="51" t="str">
        <f t="shared" si="3"/>
        <v/>
      </c>
      <c r="AB7" s="42"/>
      <c r="AC7" s="52"/>
      <c r="AD7" s="51">
        <f t="shared" si="4"/>
        <v>0</v>
      </c>
      <c r="AE7" s="51" t="str">
        <f t="shared" si="5"/>
        <v/>
      </c>
      <c r="AF7" s="52"/>
      <c r="AG7" s="51">
        <f t="shared" si="15"/>
        <v>0</v>
      </c>
      <c r="AH7" s="52"/>
      <c r="AI7" s="51">
        <f t="shared" si="13"/>
        <v>0</v>
      </c>
      <c r="AJ7" s="52"/>
      <c r="AK7" s="51">
        <f t="shared" si="14"/>
        <v>0</v>
      </c>
      <c r="AL7" s="51">
        <f t="shared" si="6"/>
        <v>2.5</v>
      </c>
      <c r="AM7" s="42"/>
      <c r="AN7" s="52"/>
      <c r="AO7" s="51">
        <f t="shared" si="7"/>
        <v>0</v>
      </c>
      <c r="AP7" s="51">
        <f t="shared" si="8"/>
        <v>2.5</v>
      </c>
      <c r="AQ7" s="51" t="str">
        <f t="shared" si="9"/>
        <v/>
      </c>
      <c r="AR7" s="53" t="str">
        <f t="shared" si="10"/>
        <v/>
      </c>
      <c r="AS7" s="51">
        <f t="shared" si="11"/>
        <v>0</v>
      </c>
      <c r="AT7" s="51">
        <f t="shared" si="12"/>
        <v>0</v>
      </c>
      <c r="AU7" s="47"/>
      <c r="AV7" s="52"/>
      <c r="AW7" s="48"/>
    </row>
    <row r="8" spans="1:49" x14ac:dyDescent="0.35">
      <c r="A8" s="41">
        <v>6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3"/>
      <c r="N8" s="44"/>
      <c r="O8" s="45" t="str">
        <f t="shared" si="0"/>
        <v/>
      </c>
      <c r="P8" s="46"/>
      <c r="Q8" s="47"/>
      <c r="R8" s="42"/>
      <c r="S8" s="44"/>
      <c r="T8" s="44"/>
      <c r="U8" s="44"/>
      <c r="V8" s="44"/>
      <c r="W8" s="48"/>
      <c r="X8" s="49" t="str">
        <f t="shared" si="1"/>
        <v/>
      </c>
      <c r="Y8" s="50" t="str">
        <f t="shared" si="2"/>
        <v/>
      </c>
      <c r="Z8" s="42"/>
      <c r="AA8" s="51" t="str">
        <f t="shared" si="3"/>
        <v/>
      </c>
      <c r="AB8" s="42"/>
      <c r="AC8" s="52"/>
      <c r="AD8" s="51">
        <f t="shared" si="4"/>
        <v>0</v>
      </c>
      <c r="AE8" s="51" t="str">
        <f t="shared" si="5"/>
        <v/>
      </c>
      <c r="AF8" s="52"/>
      <c r="AG8" s="51">
        <f t="shared" si="15"/>
        <v>0</v>
      </c>
      <c r="AH8" s="52"/>
      <c r="AI8" s="51">
        <f t="shared" si="13"/>
        <v>0</v>
      </c>
      <c r="AJ8" s="52"/>
      <c r="AK8" s="51">
        <f t="shared" si="14"/>
        <v>0</v>
      </c>
      <c r="AL8" s="51">
        <f t="shared" si="6"/>
        <v>2.5</v>
      </c>
      <c r="AM8" s="42"/>
      <c r="AN8" s="52"/>
      <c r="AO8" s="51">
        <f t="shared" si="7"/>
        <v>0</v>
      </c>
      <c r="AP8" s="51">
        <f t="shared" si="8"/>
        <v>2.5</v>
      </c>
      <c r="AQ8" s="51" t="str">
        <f t="shared" si="9"/>
        <v/>
      </c>
      <c r="AR8" s="53" t="str">
        <f t="shared" si="10"/>
        <v/>
      </c>
      <c r="AS8" s="51">
        <f t="shared" si="11"/>
        <v>0</v>
      </c>
      <c r="AT8" s="51">
        <f t="shared" si="12"/>
        <v>0</v>
      </c>
      <c r="AU8" s="47"/>
      <c r="AV8" s="52"/>
      <c r="AW8" s="48"/>
    </row>
    <row r="9" spans="1:49" x14ac:dyDescent="0.35">
      <c r="A9" s="41">
        <v>7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3"/>
      <c r="N9" s="44"/>
      <c r="O9" s="45" t="str">
        <f t="shared" si="0"/>
        <v/>
      </c>
      <c r="P9" s="46"/>
      <c r="Q9" s="47"/>
      <c r="R9" s="42"/>
      <c r="S9" s="44"/>
      <c r="T9" s="44"/>
      <c r="U9" s="44"/>
      <c r="V9" s="44"/>
      <c r="W9" s="48"/>
      <c r="X9" s="49" t="str">
        <f t="shared" si="1"/>
        <v/>
      </c>
      <c r="Y9" s="50" t="str">
        <f t="shared" si="2"/>
        <v/>
      </c>
      <c r="Z9" s="42"/>
      <c r="AA9" s="51" t="str">
        <f t="shared" si="3"/>
        <v/>
      </c>
      <c r="AB9" s="42"/>
      <c r="AC9" s="52"/>
      <c r="AD9" s="51">
        <f t="shared" si="4"/>
        <v>0</v>
      </c>
      <c r="AE9" s="51" t="str">
        <f t="shared" si="5"/>
        <v/>
      </c>
      <c r="AF9" s="52"/>
      <c r="AG9" s="51">
        <f t="shared" si="15"/>
        <v>0</v>
      </c>
      <c r="AH9" s="52"/>
      <c r="AI9" s="51">
        <f t="shared" si="13"/>
        <v>0</v>
      </c>
      <c r="AJ9" s="52"/>
      <c r="AK9" s="51">
        <f t="shared" si="14"/>
        <v>0</v>
      </c>
      <c r="AL9" s="51">
        <f t="shared" si="6"/>
        <v>2.5</v>
      </c>
      <c r="AM9" s="42"/>
      <c r="AN9" s="52"/>
      <c r="AO9" s="51">
        <f t="shared" si="7"/>
        <v>0</v>
      </c>
      <c r="AP9" s="51">
        <f t="shared" si="8"/>
        <v>2.5</v>
      </c>
      <c r="AQ9" s="51" t="str">
        <f t="shared" si="9"/>
        <v/>
      </c>
      <c r="AR9" s="53" t="str">
        <f t="shared" si="10"/>
        <v/>
      </c>
      <c r="AS9" s="51">
        <f t="shared" si="11"/>
        <v>0</v>
      </c>
      <c r="AT9" s="51">
        <f t="shared" si="12"/>
        <v>0</v>
      </c>
      <c r="AU9" s="47"/>
      <c r="AV9" s="52"/>
      <c r="AW9" s="48"/>
    </row>
    <row r="10" spans="1:49" x14ac:dyDescent="0.35">
      <c r="A10" s="41">
        <v>8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  <c r="N10" s="44"/>
      <c r="O10" s="45" t="str">
        <f t="shared" si="0"/>
        <v/>
      </c>
      <c r="P10" s="46"/>
      <c r="Q10" s="47"/>
      <c r="R10" s="42"/>
      <c r="S10" s="44"/>
      <c r="T10" s="44"/>
      <c r="U10" s="44"/>
      <c r="V10" s="44"/>
      <c r="W10" s="48"/>
      <c r="X10" s="49" t="str">
        <f t="shared" si="1"/>
        <v/>
      </c>
      <c r="Y10" s="50" t="str">
        <f t="shared" si="2"/>
        <v/>
      </c>
      <c r="Z10" s="42"/>
      <c r="AA10" s="51" t="str">
        <f t="shared" si="3"/>
        <v/>
      </c>
      <c r="AB10" s="42"/>
      <c r="AC10" s="52"/>
      <c r="AD10" s="51">
        <f t="shared" si="4"/>
        <v>0</v>
      </c>
      <c r="AE10" s="51" t="str">
        <f t="shared" si="5"/>
        <v/>
      </c>
      <c r="AF10" s="52"/>
      <c r="AG10" s="51">
        <f t="shared" si="15"/>
        <v>0</v>
      </c>
      <c r="AH10" s="52"/>
      <c r="AI10" s="51">
        <f t="shared" si="13"/>
        <v>0</v>
      </c>
      <c r="AJ10" s="52"/>
      <c r="AK10" s="51">
        <f t="shared" si="14"/>
        <v>0</v>
      </c>
      <c r="AL10" s="51">
        <f t="shared" si="6"/>
        <v>2.5</v>
      </c>
      <c r="AM10" s="42"/>
      <c r="AN10" s="52"/>
      <c r="AO10" s="51">
        <f t="shared" si="7"/>
        <v>0</v>
      </c>
      <c r="AP10" s="51">
        <f t="shared" si="8"/>
        <v>2.5</v>
      </c>
      <c r="AQ10" s="51" t="str">
        <f t="shared" si="9"/>
        <v/>
      </c>
      <c r="AR10" s="53" t="str">
        <f t="shared" si="10"/>
        <v/>
      </c>
      <c r="AS10" s="51">
        <f t="shared" si="11"/>
        <v>0</v>
      </c>
      <c r="AT10" s="51">
        <f t="shared" si="12"/>
        <v>0</v>
      </c>
      <c r="AU10" s="47"/>
      <c r="AV10" s="52"/>
      <c r="AW10" s="48"/>
    </row>
    <row r="11" spans="1:49" x14ac:dyDescent="0.35">
      <c r="A11" s="41">
        <v>9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3"/>
      <c r="N11" s="44"/>
      <c r="O11" s="45" t="str">
        <f t="shared" si="0"/>
        <v/>
      </c>
      <c r="P11" s="46"/>
      <c r="Q11" s="47"/>
      <c r="R11" s="42"/>
      <c r="S11" s="44"/>
      <c r="T11" s="44"/>
      <c r="U11" s="44"/>
      <c r="V11" s="44"/>
      <c r="W11" s="48"/>
      <c r="X11" s="49" t="str">
        <f t="shared" si="1"/>
        <v/>
      </c>
      <c r="Y11" s="50" t="str">
        <f t="shared" si="2"/>
        <v/>
      </c>
      <c r="Z11" s="42"/>
      <c r="AA11" s="51" t="str">
        <f t="shared" si="3"/>
        <v/>
      </c>
      <c r="AB11" s="42"/>
      <c r="AC11" s="52"/>
      <c r="AD11" s="51">
        <f t="shared" si="4"/>
        <v>0</v>
      </c>
      <c r="AE11" s="51" t="str">
        <f t="shared" si="5"/>
        <v/>
      </c>
      <c r="AF11" s="52"/>
      <c r="AG11" s="51">
        <f t="shared" si="15"/>
        <v>0</v>
      </c>
      <c r="AH11" s="52"/>
      <c r="AI11" s="51">
        <f t="shared" si="13"/>
        <v>0</v>
      </c>
      <c r="AJ11" s="52"/>
      <c r="AK11" s="51">
        <f t="shared" si="14"/>
        <v>0</v>
      </c>
      <c r="AL11" s="51">
        <f t="shared" si="6"/>
        <v>2.5</v>
      </c>
      <c r="AM11" s="42"/>
      <c r="AN11" s="52"/>
      <c r="AO11" s="51">
        <f t="shared" si="7"/>
        <v>0</v>
      </c>
      <c r="AP11" s="51">
        <f t="shared" si="8"/>
        <v>2.5</v>
      </c>
      <c r="AQ11" s="51" t="str">
        <f t="shared" si="9"/>
        <v/>
      </c>
      <c r="AR11" s="53" t="str">
        <f t="shared" si="10"/>
        <v/>
      </c>
      <c r="AS11" s="51">
        <f t="shared" si="11"/>
        <v>0</v>
      </c>
      <c r="AT11" s="51">
        <f t="shared" si="12"/>
        <v>0</v>
      </c>
      <c r="AU11" s="47"/>
      <c r="AV11" s="52"/>
      <c r="AW11" s="48"/>
    </row>
    <row r="12" spans="1:49" x14ac:dyDescent="0.35">
      <c r="A12" s="41">
        <v>10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3"/>
      <c r="N12" s="44"/>
      <c r="O12" s="45" t="str">
        <f t="shared" si="0"/>
        <v/>
      </c>
      <c r="P12" s="46"/>
      <c r="Q12" s="47"/>
      <c r="R12" s="42"/>
      <c r="S12" s="44"/>
      <c r="T12" s="44"/>
      <c r="U12" s="44"/>
      <c r="V12" s="44"/>
      <c r="W12" s="48"/>
      <c r="X12" s="49" t="str">
        <f t="shared" si="1"/>
        <v/>
      </c>
      <c r="Y12" s="50" t="str">
        <f t="shared" si="2"/>
        <v/>
      </c>
      <c r="Z12" s="42"/>
      <c r="AA12" s="51" t="str">
        <f t="shared" si="3"/>
        <v/>
      </c>
      <c r="AB12" s="42"/>
      <c r="AC12" s="52"/>
      <c r="AD12" s="51">
        <f t="shared" si="4"/>
        <v>0</v>
      </c>
      <c r="AE12" s="51" t="str">
        <f t="shared" si="5"/>
        <v/>
      </c>
      <c r="AF12" s="52"/>
      <c r="AG12" s="51">
        <f t="shared" si="15"/>
        <v>0</v>
      </c>
      <c r="AH12" s="52"/>
      <c r="AI12" s="51">
        <f t="shared" si="13"/>
        <v>0</v>
      </c>
      <c r="AJ12" s="52"/>
      <c r="AK12" s="51">
        <f t="shared" si="14"/>
        <v>0</v>
      </c>
      <c r="AL12" s="51">
        <f t="shared" si="6"/>
        <v>2.5</v>
      </c>
      <c r="AM12" s="42"/>
      <c r="AN12" s="52"/>
      <c r="AO12" s="51">
        <f t="shared" si="7"/>
        <v>0</v>
      </c>
      <c r="AP12" s="51">
        <f t="shared" si="8"/>
        <v>2.5</v>
      </c>
      <c r="AQ12" s="51" t="str">
        <f t="shared" si="9"/>
        <v/>
      </c>
      <c r="AR12" s="53" t="str">
        <f t="shared" si="10"/>
        <v/>
      </c>
      <c r="AS12" s="51">
        <f t="shared" si="11"/>
        <v>0</v>
      </c>
      <c r="AT12" s="51">
        <f t="shared" si="12"/>
        <v>0</v>
      </c>
      <c r="AU12" s="47"/>
      <c r="AV12" s="52"/>
      <c r="AW12" s="48"/>
    </row>
    <row r="13" spans="1:49" x14ac:dyDescent="0.35">
      <c r="A13" s="41">
        <v>11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3"/>
      <c r="N13" s="44"/>
      <c r="O13" s="45" t="str">
        <f t="shared" si="0"/>
        <v/>
      </c>
      <c r="P13" s="46"/>
      <c r="Q13" s="47"/>
      <c r="R13" s="42"/>
      <c r="S13" s="44"/>
      <c r="T13" s="44"/>
      <c r="U13" s="44"/>
      <c r="V13" s="44"/>
      <c r="W13" s="48"/>
      <c r="X13" s="49" t="str">
        <f t="shared" si="1"/>
        <v/>
      </c>
      <c r="Y13" s="50" t="str">
        <f t="shared" si="2"/>
        <v/>
      </c>
      <c r="Z13" s="42"/>
      <c r="AA13" s="51" t="str">
        <f t="shared" si="3"/>
        <v/>
      </c>
      <c r="AB13" s="42"/>
      <c r="AC13" s="52"/>
      <c r="AD13" s="51">
        <f t="shared" si="4"/>
        <v>0</v>
      </c>
      <c r="AE13" s="51" t="str">
        <f t="shared" si="5"/>
        <v/>
      </c>
      <c r="AF13" s="52"/>
      <c r="AG13" s="51">
        <f t="shared" si="15"/>
        <v>0</v>
      </c>
      <c r="AH13" s="52"/>
      <c r="AI13" s="51">
        <f t="shared" si="13"/>
        <v>0</v>
      </c>
      <c r="AJ13" s="52"/>
      <c r="AK13" s="51">
        <f t="shared" si="14"/>
        <v>0</v>
      </c>
      <c r="AL13" s="51">
        <f t="shared" si="6"/>
        <v>2.5</v>
      </c>
      <c r="AM13" s="42"/>
      <c r="AN13" s="52"/>
      <c r="AO13" s="51">
        <f t="shared" si="7"/>
        <v>0</v>
      </c>
      <c r="AP13" s="51">
        <f t="shared" si="8"/>
        <v>2.5</v>
      </c>
      <c r="AQ13" s="51" t="str">
        <f t="shared" si="9"/>
        <v/>
      </c>
      <c r="AR13" s="53" t="str">
        <f t="shared" si="10"/>
        <v/>
      </c>
      <c r="AS13" s="51">
        <f t="shared" si="11"/>
        <v>0</v>
      </c>
      <c r="AT13" s="51">
        <f t="shared" si="12"/>
        <v>0</v>
      </c>
      <c r="AU13" s="47"/>
      <c r="AV13" s="52"/>
      <c r="AW13" s="48"/>
    </row>
    <row r="14" spans="1:49" x14ac:dyDescent="0.35">
      <c r="A14" s="41">
        <v>12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3"/>
      <c r="N14" s="44"/>
      <c r="O14" s="45" t="str">
        <f t="shared" si="0"/>
        <v/>
      </c>
      <c r="P14" s="46"/>
      <c r="Q14" s="47"/>
      <c r="R14" s="42"/>
      <c r="S14" s="44"/>
      <c r="T14" s="44"/>
      <c r="U14" s="44"/>
      <c r="V14" s="44"/>
      <c r="W14" s="48"/>
      <c r="X14" s="49" t="str">
        <f t="shared" si="1"/>
        <v/>
      </c>
      <c r="Y14" s="50" t="str">
        <f t="shared" si="2"/>
        <v/>
      </c>
      <c r="Z14" s="42"/>
      <c r="AA14" s="51" t="str">
        <f t="shared" si="3"/>
        <v/>
      </c>
      <c r="AB14" s="42"/>
      <c r="AC14" s="52"/>
      <c r="AD14" s="51">
        <f t="shared" si="4"/>
        <v>0</v>
      </c>
      <c r="AE14" s="51" t="str">
        <f t="shared" si="5"/>
        <v/>
      </c>
      <c r="AF14" s="52"/>
      <c r="AG14" s="51">
        <f t="shared" si="15"/>
        <v>0</v>
      </c>
      <c r="AH14" s="52"/>
      <c r="AI14" s="51">
        <f t="shared" si="13"/>
        <v>0</v>
      </c>
      <c r="AJ14" s="52"/>
      <c r="AK14" s="51">
        <f t="shared" si="14"/>
        <v>0</v>
      </c>
      <c r="AL14" s="51">
        <f t="shared" si="6"/>
        <v>2.5</v>
      </c>
      <c r="AM14" s="42"/>
      <c r="AN14" s="52"/>
      <c r="AO14" s="51">
        <f t="shared" si="7"/>
        <v>0</v>
      </c>
      <c r="AP14" s="51">
        <f t="shared" si="8"/>
        <v>2.5</v>
      </c>
      <c r="AQ14" s="51" t="str">
        <f t="shared" si="9"/>
        <v/>
      </c>
      <c r="AR14" s="53" t="str">
        <f t="shared" si="10"/>
        <v/>
      </c>
      <c r="AS14" s="51">
        <f t="shared" si="11"/>
        <v>0</v>
      </c>
      <c r="AT14" s="51">
        <f t="shared" si="12"/>
        <v>0</v>
      </c>
      <c r="AU14" s="47"/>
      <c r="AV14" s="52"/>
      <c r="AW14" s="48"/>
    </row>
    <row r="15" spans="1:49" x14ac:dyDescent="0.35">
      <c r="A15" s="41">
        <v>13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  <c r="N15" s="44"/>
      <c r="O15" s="45" t="str">
        <f t="shared" si="0"/>
        <v/>
      </c>
      <c r="P15" s="46"/>
      <c r="Q15" s="47"/>
      <c r="R15" s="42"/>
      <c r="S15" s="44"/>
      <c r="T15" s="44"/>
      <c r="U15" s="44"/>
      <c r="V15" s="44"/>
      <c r="W15" s="48"/>
      <c r="X15" s="49" t="str">
        <f t="shared" si="1"/>
        <v/>
      </c>
      <c r="Y15" s="50" t="str">
        <f t="shared" si="2"/>
        <v/>
      </c>
      <c r="Z15" s="42"/>
      <c r="AA15" s="51" t="str">
        <f t="shared" si="3"/>
        <v/>
      </c>
      <c r="AB15" s="42"/>
      <c r="AC15" s="52"/>
      <c r="AD15" s="51">
        <f t="shared" si="4"/>
        <v>0</v>
      </c>
      <c r="AE15" s="51" t="str">
        <f t="shared" si="5"/>
        <v/>
      </c>
      <c r="AF15" s="52"/>
      <c r="AG15" s="51">
        <f t="shared" si="15"/>
        <v>0</v>
      </c>
      <c r="AH15" s="52"/>
      <c r="AI15" s="51">
        <f t="shared" si="13"/>
        <v>0</v>
      </c>
      <c r="AJ15" s="52"/>
      <c r="AK15" s="51">
        <f t="shared" si="14"/>
        <v>0</v>
      </c>
      <c r="AL15" s="51">
        <f t="shared" si="6"/>
        <v>2.5</v>
      </c>
      <c r="AM15" s="42"/>
      <c r="AN15" s="52"/>
      <c r="AO15" s="51">
        <f t="shared" si="7"/>
        <v>0</v>
      </c>
      <c r="AP15" s="51">
        <f t="shared" si="8"/>
        <v>2.5</v>
      </c>
      <c r="AQ15" s="51" t="str">
        <f t="shared" si="9"/>
        <v/>
      </c>
      <c r="AR15" s="53" t="str">
        <f t="shared" si="10"/>
        <v/>
      </c>
      <c r="AS15" s="51">
        <f t="shared" si="11"/>
        <v>0</v>
      </c>
      <c r="AT15" s="51">
        <f t="shared" si="12"/>
        <v>0</v>
      </c>
      <c r="AU15" s="47"/>
      <c r="AV15" s="52"/>
      <c r="AW15" s="48"/>
    </row>
    <row r="16" spans="1:49" x14ac:dyDescent="0.35">
      <c r="A16" s="41">
        <v>14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3"/>
      <c r="N16" s="44"/>
      <c r="O16" s="45" t="str">
        <f t="shared" si="0"/>
        <v/>
      </c>
      <c r="P16" s="46"/>
      <c r="Q16" s="47"/>
      <c r="R16" s="42"/>
      <c r="S16" s="44"/>
      <c r="T16" s="44"/>
      <c r="U16" s="44"/>
      <c r="V16" s="44"/>
      <c r="W16" s="48"/>
      <c r="X16" s="49" t="str">
        <f t="shared" si="1"/>
        <v/>
      </c>
      <c r="Y16" s="50" t="str">
        <f t="shared" si="2"/>
        <v/>
      </c>
      <c r="Z16" s="42"/>
      <c r="AA16" s="51" t="str">
        <f t="shared" si="3"/>
        <v/>
      </c>
      <c r="AB16" s="42"/>
      <c r="AC16" s="52"/>
      <c r="AD16" s="51">
        <f t="shared" si="4"/>
        <v>0</v>
      </c>
      <c r="AE16" s="51" t="str">
        <f t="shared" si="5"/>
        <v/>
      </c>
      <c r="AF16" s="52"/>
      <c r="AG16" s="51">
        <f t="shared" si="15"/>
        <v>0</v>
      </c>
      <c r="AH16" s="52"/>
      <c r="AI16" s="51">
        <f t="shared" si="13"/>
        <v>0</v>
      </c>
      <c r="AJ16" s="52"/>
      <c r="AK16" s="51">
        <f t="shared" si="14"/>
        <v>0</v>
      </c>
      <c r="AL16" s="51">
        <f t="shared" si="6"/>
        <v>2.5</v>
      </c>
      <c r="AM16" s="42"/>
      <c r="AN16" s="52"/>
      <c r="AO16" s="51">
        <f t="shared" si="7"/>
        <v>0</v>
      </c>
      <c r="AP16" s="51">
        <f t="shared" si="8"/>
        <v>2.5</v>
      </c>
      <c r="AQ16" s="51" t="str">
        <f t="shared" si="9"/>
        <v/>
      </c>
      <c r="AR16" s="53" t="str">
        <f t="shared" si="10"/>
        <v/>
      </c>
      <c r="AS16" s="51">
        <f t="shared" si="11"/>
        <v>0</v>
      </c>
      <c r="AT16" s="51">
        <f t="shared" si="12"/>
        <v>0</v>
      </c>
      <c r="AU16" s="47"/>
      <c r="AV16" s="52"/>
      <c r="AW16" s="48"/>
    </row>
    <row r="17" spans="1:49" x14ac:dyDescent="0.35">
      <c r="A17" s="41">
        <v>15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3"/>
      <c r="N17" s="44"/>
      <c r="O17" s="45" t="str">
        <f t="shared" si="0"/>
        <v/>
      </c>
      <c r="P17" s="46"/>
      <c r="Q17" s="47"/>
      <c r="R17" s="42"/>
      <c r="S17" s="44"/>
      <c r="T17" s="44"/>
      <c r="U17" s="44"/>
      <c r="V17" s="44"/>
      <c r="W17" s="48"/>
      <c r="X17" s="49" t="str">
        <f t="shared" si="1"/>
        <v/>
      </c>
      <c r="Y17" s="50" t="str">
        <f t="shared" si="2"/>
        <v/>
      </c>
      <c r="Z17" s="42"/>
      <c r="AA17" s="51" t="str">
        <f t="shared" si="3"/>
        <v/>
      </c>
      <c r="AB17" s="42"/>
      <c r="AC17" s="52"/>
      <c r="AD17" s="51">
        <f t="shared" si="4"/>
        <v>0</v>
      </c>
      <c r="AE17" s="51" t="str">
        <f t="shared" si="5"/>
        <v/>
      </c>
      <c r="AF17" s="52"/>
      <c r="AG17" s="51">
        <f t="shared" si="15"/>
        <v>0</v>
      </c>
      <c r="AH17" s="52"/>
      <c r="AI17" s="51">
        <f t="shared" si="13"/>
        <v>0</v>
      </c>
      <c r="AJ17" s="52"/>
      <c r="AK17" s="51">
        <f t="shared" si="14"/>
        <v>0</v>
      </c>
      <c r="AL17" s="51">
        <f t="shared" si="6"/>
        <v>2.5</v>
      </c>
      <c r="AM17" s="42"/>
      <c r="AN17" s="52"/>
      <c r="AO17" s="51">
        <f t="shared" si="7"/>
        <v>0</v>
      </c>
      <c r="AP17" s="51">
        <f t="shared" si="8"/>
        <v>2.5</v>
      </c>
      <c r="AQ17" s="51" t="str">
        <f t="shared" si="9"/>
        <v/>
      </c>
      <c r="AR17" s="53" t="str">
        <f t="shared" si="10"/>
        <v/>
      </c>
      <c r="AS17" s="51">
        <f t="shared" si="11"/>
        <v>0</v>
      </c>
      <c r="AT17" s="51">
        <f t="shared" si="12"/>
        <v>0</v>
      </c>
      <c r="AU17" s="47"/>
      <c r="AV17" s="52"/>
      <c r="AW17" s="48"/>
    </row>
    <row r="18" spans="1:49" x14ac:dyDescent="0.35">
      <c r="A18" s="41">
        <v>16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3"/>
      <c r="N18" s="44"/>
      <c r="O18" s="45" t="str">
        <f t="shared" si="0"/>
        <v/>
      </c>
      <c r="P18" s="46"/>
      <c r="Q18" s="47"/>
      <c r="R18" s="42"/>
      <c r="S18" s="44"/>
      <c r="T18" s="44"/>
      <c r="U18" s="44"/>
      <c r="V18" s="44"/>
      <c r="W18" s="48"/>
      <c r="X18" s="49" t="str">
        <f t="shared" si="1"/>
        <v/>
      </c>
      <c r="Y18" s="50" t="str">
        <f t="shared" si="2"/>
        <v/>
      </c>
      <c r="Z18" s="42"/>
      <c r="AA18" s="51" t="str">
        <f t="shared" si="3"/>
        <v/>
      </c>
      <c r="AB18" s="42"/>
      <c r="AC18" s="52"/>
      <c r="AD18" s="51">
        <f t="shared" si="4"/>
        <v>0</v>
      </c>
      <c r="AE18" s="51" t="str">
        <f t="shared" si="5"/>
        <v/>
      </c>
      <c r="AF18" s="52"/>
      <c r="AG18" s="51">
        <f t="shared" si="15"/>
        <v>0</v>
      </c>
      <c r="AH18" s="52"/>
      <c r="AI18" s="51">
        <f t="shared" si="13"/>
        <v>0</v>
      </c>
      <c r="AJ18" s="52"/>
      <c r="AK18" s="51">
        <f t="shared" si="14"/>
        <v>0</v>
      </c>
      <c r="AL18" s="51">
        <f t="shared" si="6"/>
        <v>2.5</v>
      </c>
      <c r="AM18" s="42"/>
      <c r="AN18" s="52"/>
      <c r="AO18" s="51">
        <f t="shared" si="7"/>
        <v>0</v>
      </c>
      <c r="AP18" s="51">
        <f t="shared" si="8"/>
        <v>2.5</v>
      </c>
      <c r="AQ18" s="51" t="str">
        <f t="shared" si="9"/>
        <v/>
      </c>
      <c r="AR18" s="53" t="str">
        <f t="shared" si="10"/>
        <v/>
      </c>
      <c r="AS18" s="51">
        <f t="shared" si="11"/>
        <v>0</v>
      </c>
      <c r="AT18" s="51">
        <f t="shared" si="12"/>
        <v>0</v>
      </c>
      <c r="AU18" s="47"/>
      <c r="AV18" s="52"/>
      <c r="AW18" s="48"/>
    </row>
    <row r="19" spans="1:49" x14ac:dyDescent="0.35">
      <c r="A19" s="41">
        <v>17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  <c r="N19" s="44"/>
      <c r="O19" s="45" t="str">
        <f t="shared" si="0"/>
        <v/>
      </c>
      <c r="P19" s="46"/>
      <c r="Q19" s="47"/>
      <c r="R19" s="42"/>
      <c r="S19" s="44"/>
      <c r="T19" s="44"/>
      <c r="U19" s="44"/>
      <c r="V19" s="44"/>
      <c r="W19" s="48"/>
      <c r="X19" s="49" t="str">
        <f t="shared" si="1"/>
        <v/>
      </c>
      <c r="Y19" s="50" t="str">
        <f t="shared" si="2"/>
        <v/>
      </c>
      <c r="Z19" s="42"/>
      <c r="AA19" s="51" t="str">
        <f t="shared" si="3"/>
        <v/>
      </c>
      <c r="AB19" s="42"/>
      <c r="AC19" s="52"/>
      <c r="AD19" s="51">
        <f t="shared" si="4"/>
        <v>0</v>
      </c>
      <c r="AE19" s="51" t="str">
        <f t="shared" si="5"/>
        <v/>
      </c>
      <c r="AF19" s="52"/>
      <c r="AG19" s="51">
        <f t="shared" si="15"/>
        <v>0</v>
      </c>
      <c r="AH19" s="52"/>
      <c r="AI19" s="51">
        <f t="shared" si="13"/>
        <v>0</v>
      </c>
      <c r="AJ19" s="52"/>
      <c r="AK19" s="51">
        <f t="shared" si="14"/>
        <v>0</v>
      </c>
      <c r="AL19" s="51">
        <f t="shared" si="6"/>
        <v>2.5</v>
      </c>
      <c r="AM19" s="42"/>
      <c r="AN19" s="52"/>
      <c r="AO19" s="51">
        <f t="shared" si="7"/>
        <v>0</v>
      </c>
      <c r="AP19" s="51">
        <f t="shared" si="8"/>
        <v>2.5</v>
      </c>
      <c r="AQ19" s="51" t="str">
        <f t="shared" si="9"/>
        <v/>
      </c>
      <c r="AR19" s="53" t="str">
        <f t="shared" si="10"/>
        <v/>
      </c>
      <c r="AS19" s="51">
        <f t="shared" si="11"/>
        <v>0</v>
      </c>
      <c r="AT19" s="51">
        <f t="shared" si="12"/>
        <v>0</v>
      </c>
      <c r="AU19" s="47"/>
      <c r="AV19" s="52"/>
      <c r="AW19" s="48"/>
    </row>
    <row r="20" spans="1:49" x14ac:dyDescent="0.35">
      <c r="A20" s="41">
        <v>18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3"/>
      <c r="N20" s="44"/>
      <c r="O20" s="45" t="str">
        <f t="shared" si="0"/>
        <v/>
      </c>
      <c r="P20" s="46"/>
      <c r="Q20" s="47"/>
      <c r="R20" s="42"/>
      <c r="S20" s="44"/>
      <c r="T20" s="44"/>
      <c r="U20" s="44"/>
      <c r="V20" s="44"/>
      <c r="W20" s="48"/>
      <c r="X20" s="49" t="str">
        <f t="shared" si="1"/>
        <v/>
      </c>
      <c r="Y20" s="50" t="str">
        <f t="shared" si="2"/>
        <v/>
      </c>
      <c r="Z20" s="42"/>
      <c r="AA20" s="51" t="str">
        <f t="shared" si="3"/>
        <v/>
      </c>
      <c r="AB20" s="42"/>
      <c r="AC20" s="52"/>
      <c r="AD20" s="51">
        <f t="shared" si="4"/>
        <v>0</v>
      </c>
      <c r="AE20" s="51" t="str">
        <f t="shared" si="5"/>
        <v/>
      </c>
      <c r="AF20" s="52"/>
      <c r="AG20" s="51">
        <f t="shared" si="15"/>
        <v>0</v>
      </c>
      <c r="AH20" s="52"/>
      <c r="AI20" s="51">
        <f t="shared" si="13"/>
        <v>0</v>
      </c>
      <c r="AJ20" s="52"/>
      <c r="AK20" s="51">
        <f t="shared" si="14"/>
        <v>0</v>
      </c>
      <c r="AL20" s="51">
        <f t="shared" si="6"/>
        <v>2.5</v>
      </c>
      <c r="AM20" s="42"/>
      <c r="AN20" s="52"/>
      <c r="AO20" s="51">
        <f t="shared" si="7"/>
        <v>0</v>
      </c>
      <c r="AP20" s="51">
        <f t="shared" si="8"/>
        <v>2.5</v>
      </c>
      <c r="AQ20" s="51" t="str">
        <f t="shared" si="9"/>
        <v/>
      </c>
      <c r="AR20" s="53" t="str">
        <f t="shared" si="10"/>
        <v/>
      </c>
      <c r="AS20" s="51">
        <f t="shared" si="11"/>
        <v>0</v>
      </c>
      <c r="AT20" s="51">
        <f t="shared" si="12"/>
        <v>0</v>
      </c>
      <c r="AU20" s="47"/>
      <c r="AV20" s="52"/>
      <c r="AW20" s="48"/>
    </row>
    <row r="21" spans="1:49" x14ac:dyDescent="0.35">
      <c r="A21" s="41">
        <v>19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  <c r="N21" s="44"/>
      <c r="O21" s="45" t="str">
        <f t="shared" si="0"/>
        <v/>
      </c>
      <c r="P21" s="46"/>
      <c r="Q21" s="47"/>
      <c r="R21" s="42"/>
      <c r="S21" s="44"/>
      <c r="T21" s="44"/>
      <c r="U21" s="44"/>
      <c r="V21" s="44"/>
      <c r="W21" s="48"/>
      <c r="X21" s="49" t="str">
        <f t="shared" si="1"/>
        <v/>
      </c>
      <c r="Y21" s="50" t="str">
        <f t="shared" si="2"/>
        <v/>
      </c>
      <c r="Z21" s="42"/>
      <c r="AA21" s="51" t="str">
        <f t="shared" si="3"/>
        <v/>
      </c>
      <c r="AB21" s="42"/>
      <c r="AC21" s="52"/>
      <c r="AD21" s="51">
        <f t="shared" si="4"/>
        <v>0</v>
      </c>
      <c r="AE21" s="51" t="str">
        <f t="shared" si="5"/>
        <v/>
      </c>
      <c r="AF21" s="52"/>
      <c r="AG21" s="51">
        <f t="shared" si="15"/>
        <v>0</v>
      </c>
      <c r="AH21" s="52"/>
      <c r="AI21" s="51">
        <f t="shared" si="13"/>
        <v>0</v>
      </c>
      <c r="AJ21" s="52"/>
      <c r="AK21" s="51">
        <f t="shared" si="14"/>
        <v>0</v>
      </c>
      <c r="AL21" s="51">
        <f t="shared" si="6"/>
        <v>2.5</v>
      </c>
      <c r="AM21" s="42"/>
      <c r="AN21" s="52"/>
      <c r="AO21" s="51">
        <f t="shared" si="7"/>
        <v>0</v>
      </c>
      <c r="AP21" s="51">
        <f t="shared" si="8"/>
        <v>2.5</v>
      </c>
      <c r="AQ21" s="51" t="str">
        <f t="shared" si="9"/>
        <v/>
      </c>
      <c r="AR21" s="53" t="str">
        <f t="shared" si="10"/>
        <v/>
      </c>
      <c r="AS21" s="51">
        <f t="shared" si="11"/>
        <v>0</v>
      </c>
      <c r="AT21" s="51">
        <f t="shared" si="12"/>
        <v>0</v>
      </c>
      <c r="AU21" s="47"/>
      <c r="AV21" s="52"/>
      <c r="AW21" s="48"/>
    </row>
    <row r="22" spans="1:49" x14ac:dyDescent="0.35">
      <c r="A22" s="41">
        <v>20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3"/>
      <c r="N22" s="44"/>
      <c r="O22" s="45" t="str">
        <f t="shared" si="0"/>
        <v/>
      </c>
      <c r="P22" s="46"/>
      <c r="Q22" s="47"/>
      <c r="R22" s="42"/>
      <c r="S22" s="44"/>
      <c r="T22" s="44"/>
      <c r="U22" s="44"/>
      <c r="V22" s="44"/>
      <c r="W22" s="48"/>
      <c r="X22" s="49" t="str">
        <f t="shared" si="1"/>
        <v/>
      </c>
      <c r="Y22" s="50" t="str">
        <f t="shared" si="2"/>
        <v/>
      </c>
      <c r="Z22" s="42"/>
      <c r="AA22" s="51" t="str">
        <f t="shared" si="3"/>
        <v/>
      </c>
      <c r="AB22" s="42"/>
      <c r="AC22" s="52"/>
      <c r="AD22" s="51">
        <f t="shared" si="4"/>
        <v>0</v>
      </c>
      <c r="AE22" s="51" t="str">
        <f t="shared" si="5"/>
        <v/>
      </c>
      <c r="AF22" s="52"/>
      <c r="AG22" s="51">
        <f t="shared" si="15"/>
        <v>0</v>
      </c>
      <c r="AH22" s="52"/>
      <c r="AI22" s="51">
        <f t="shared" si="13"/>
        <v>0</v>
      </c>
      <c r="AJ22" s="52"/>
      <c r="AK22" s="51">
        <f t="shared" si="14"/>
        <v>0</v>
      </c>
      <c r="AL22" s="51">
        <f t="shared" si="6"/>
        <v>2.5</v>
      </c>
      <c r="AM22" s="42"/>
      <c r="AN22" s="52"/>
      <c r="AO22" s="51">
        <f t="shared" si="7"/>
        <v>0</v>
      </c>
      <c r="AP22" s="51">
        <f t="shared" si="8"/>
        <v>2.5</v>
      </c>
      <c r="AQ22" s="51" t="str">
        <f t="shared" si="9"/>
        <v/>
      </c>
      <c r="AR22" s="53" t="str">
        <f t="shared" si="10"/>
        <v/>
      </c>
      <c r="AS22" s="51">
        <f t="shared" si="11"/>
        <v>0</v>
      </c>
      <c r="AT22" s="51">
        <f t="shared" si="12"/>
        <v>0</v>
      </c>
      <c r="AU22" s="47"/>
      <c r="AV22" s="52"/>
      <c r="AW22" s="48"/>
    </row>
    <row r="23" spans="1:49" x14ac:dyDescent="0.35">
      <c r="A23" s="41">
        <v>21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3"/>
      <c r="N23" s="44"/>
      <c r="O23" s="45" t="str">
        <f t="shared" si="0"/>
        <v/>
      </c>
      <c r="P23" s="46"/>
      <c r="Q23" s="47"/>
      <c r="R23" s="42"/>
      <c r="S23" s="44"/>
      <c r="T23" s="44"/>
      <c r="U23" s="44"/>
      <c r="V23" s="44"/>
      <c r="W23" s="48"/>
      <c r="X23" s="49" t="str">
        <f t="shared" si="1"/>
        <v/>
      </c>
      <c r="Y23" s="50" t="str">
        <f t="shared" si="2"/>
        <v/>
      </c>
      <c r="Z23" s="42"/>
      <c r="AA23" s="51" t="str">
        <f t="shared" si="3"/>
        <v/>
      </c>
      <c r="AB23" s="42"/>
      <c r="AC23" s="52"/>
      <c r="AD23" s="51">
        <f t="shared" si="4"/>
        <v>0</v>
      </c>
      <c r="AE23" s="51" t="str">
        <f t="shared" si="5"/>
        <v/>
      </c>
      <c r="AF23" s="52"/>
      <c r="AG23" s="51">
        <f t="shared" si="15"/>
        <v>0</v>
      </c>
      <c r="AH23" s="52"/>
      <c r="AI23" s="51">
        <f t="shared" si="13"/>
        <v>0</v>
      </c>
      <c r="AJ23" s="52"/>
      <c r="AK23" s="51">
        <f t="shared" si="14"/>
        <v>0</v>
      </c>
      <c r="AL23" s="51">
        <f t="shared" si="6"/>
        <v>2.5</v>
      </c>
      <c r="AM23" s="42"/>
      <c r="AN23" s="52"/>
      <c r="AO23" s="51">
        <f t="shared" si="7"/>
        <v>0</v>
      </c>
      <c r="AP23" s="51">
        <f t="shared" si="8"/>
        <v>2.5</v>
      </c>
      <c r="AQ23" s="51" t="str">
        <f t="shared" si="9"/>
        <v/>
      </c>
      <c r="AR23" s="53" t="str">
        <f t="shared" si="10"/>
        <v/>
      </c>
      <c r="AS23" s="51">
        <f t="shared" si="11"/>
        <v>0</v>
      </c>
      <c r="AT23" s="51">
        <f t="shared" si="12"/>
        <v>0</v>
      </c>
      <c r="AU23" s="47"/>
      <c r="AV23" s="52"/>
      <c r="AW23" s="48"/>
    </row>
    <row r="24" spans="1:49" x14ac:dyDescent="0.35">
      <c r="A24" s="41">
        <v>22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3"/>
      <c r="N24" s="44"/>
      <c r="O24" s="45" t="str">
        <f t="shared" si="0"/>
        <v/>
      </c>
      <c r="P24" s="46"/>
      <c r="Q24" s="47"/>
      <c r="R24" s="42"/>
      <c r="S24" s="44"/>
      <c r="T24" s="44"/>
      <c r="U24" s="44"/>
      <c r="V24" s="44"/>
      <c r="W24" s="48"/>
      <c r="X24" s="49" t="str">
        <f t="shared" si="1"/>
        <v/>
      </c>
      <c r="Y24" s="50" t="str">
        <f t="shared" si="2"/>
        <v/>
      </c>
      <c r="Z24" s="42"/>
      <c r="AA24" s="51" t="str">
        <f t="shared" si="3"/>
        <v/>
      </c>
      <c r="AB24" s="42"/>
      <c r="AC24" s="52"/>
      <c r="AD24" s="51">
        <f t="shared" si="4"/>
        <v>0</v>
      </c>
      <c r="AE24" s="51" t="str">
        <f t="shared" si="5"/>
        <v/>
      </c>
      <c r="AF24" s="52"/>
      <c r="AG24" s="51">
        <f t="shared" si="15"/>
        <v>0</v>
      </c>
      <c r="AH24" s="52"/>
      <c r="AI24" s="51">
        <f t="shared" si="13"/>
        <v>0</v>
      </c>
      <c r="AJ24" s="52"/>
      <c r="AK24" s="51">
        <f t="shared" si="14"/>
        <v>0</v>
      </c>
      <c r="AL24" s="51">
        <f t="shared" si="6"/>
        <v>2.5</v>
      </c>
      <c r="AM24" s="42"/>
      <c r="AN24" s="52"/>
      <c r="AO24" s="51">
        <f t="shared" si="7"/>
        <v>0</v>
      </c>
      <c r="AP24" s="51">
        <f t="shared" si="8"/>
        <v>2.5</v>
      </c>
      <c r="AQ24" s="51" t="str">
        <f t="shared" si="9"/>
        <v/>
      </c>
      <c r="AR24" s="53" t="str">
        <f t="shared" si="10"/>
        <v/>
      </c>
      <c r="AS24" s="51">
        <f t="shared" si="11"/>
        <v>0</v>
      </c>
      <c r="AT24" s="51">
        <f t="shared" si="12"/>
        <v>0</v>
      </c>
      <c r="AU24" s="47"/>
      <c r="AV24" s="52"/>
      <c r="AW24" s="48"/>
    </row>
    <row r="25" spans="1:49" x14ac:dyDescent="0.35">
      <c r="A25" s="41">
        <v>23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3"/>
      <c r="N25" s="44"/>
      <c r="O25" s="45" t="str">
        <f t="shared" si="0"/>
        <v/>
      </c>
      <c r="P25" s="46"/>
      <c r="Q25" s="47"/>
      <c r="R25" s="42"/>
      <c r="S25" s="44"/>
      <c r="T25" s="44"/>
      <c r="U25" s="44"/>
      <c r="V25" s="44"/>
      <c r="W25" s="48"/>
      <c r="X25" s="49" t="str">
        <f t="shared" si="1"/>
        <v/>
      </c>
      <c r="Y25" s="50" t="str">
        <f t="shared" si="2"/>
        <v/>
      </c>
      <c r="Z25" s="42"/>
      <c r="AA25" s="51" t="str">
        <f t="shared" si="3"/>
        <v/>
      </c>
      <c r="AB25" s="42"/>
      <c r="AC25" s="52"/>
      <c r="AD25" s="51">
        <f t="shared" si="4"/>
        <v>0</v>
      </c>
      <c r="AE25" s="51" t="str">
        <f t="shared" si="5"/>
        <v/>
      </c>
      <c r="AF25" s="52"/>
      <c r="AG25" s="51">
        <f t="shared" si="15"/>
        <v>0</v>
      </c>
      <c r="AH25" s="52"/>
      <c r="AI25" s="51">
        <f t="shared" si="13"/>
        <v>0</v>
      </c>
      <c r="AJ25" s="52"/>
      <c r="AK25" s="51">
        <f t="shared" si="14"/>
        <v>0</v>
      </c>
      <c r="AL25" s="51">
        <f t="shared" si="6"/>
        <v>2.5</v>
      </c>
      <c r="AM25" s="42"/>
      <c r="AN25" s="52"/>
      <c r="AO25" s="51">
        <f t="shared" si="7"/>
        <v>0</v>
      </c>
      <c r="AP25" s="51">
        <f t="shared" si="8"/>
        <v>2.5</v>
      </c>
      <c r="AQ25" s="51" t="str">
        <f t="shared" si="9"/>
        <v/>
      </c>
      <c r="AR25" s="53" t="str">
        <f t="shared" si="10"/>
        <v/>
      </c>
      <c r="AS25" s="51">
        <f t="shared" si="11"/>
        <v>0</v>
      </c>
      <c r="AT25" s="51">
        <f t="shared" si="12"/>
        <v>0</v>
      </c>
      <c r="AU25" s="47"/>
      <c r="AV25" s="52"/>
      <c r="AW25" s="48"/>
    </row>
    <row r="26" spans="1:49" x14ac:dyDescent="0.35">
      <c r="A26" s="41">
        <v>24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3"/>
      <c r="N26" s="44"/>
      <c r="O26" s="45" t="str">
        <f t="shared" si="0"/>
        <v/>
      </c>
      <c r="P26" s="46"/>
      <c r="Q26" s="47"/>
      <c r="R26" s="42"/>
      <c r="S26" s="44"/>
      <c r="T26" s="44"/>
      <c r="U26" s="44"/>
      <c r="V26" s="44"/>
      <c r="W26" s="48"/>
      <c r="X26" s="49" t="str">
        <f t="shared" si="1"/>
        <v/>
      </c>
      <c r="Y26" s="50" t="str">
        <f t="shared" si="2"/>
        <v/>
      </c>
      <c r="Z26" s="42"/>
      <c r="AA26" s="51" t="str">
        <f t="shared" si="3"/>
        <v/>
      </c>
      <c r="AB26" s="42"/>
      <c r="AC26" s="52"/>
      <c r="AD26" s="51">
        <f t="shared" si="4"/>
        <v>0</v>
      </c>
      <c r="AE26" s="51" t="str">
        <f t="shared" si="5"/>
        <v/>
      </c>
      <c r="AF26" s="52"/>
      <c r="AG26" s="51">
        <f t="shared" si="15"/>
        <v>0</v>
      </c>
      <c r="AH26" s="52"/>
      <c r="AI26" s="51">
        <f t="shared" si="13"/>
        <v>0</v>
      </c>
      <c r="AJ26" s="52"/>
      <c r="AK26" s="51">
        <f t="shared" si="14"/>
        <v>0</v>
      </c>
      <c r="AL26" s="51">
        <f t="shared" si="6"/>
        <v>2.5</v>
      </c>
      <c r="AM26" s="42"/>
      <c r="AN26" s="52"/>
      <c r="AO26" s="51">
        <f t="shared" si="7"/>
        <v>0</v>
      </c>
      <c r="AP26" s="51">
        <f t="shared" si="8"/>
        <v>2.5</v>
      </c>
      <c r="AQ26" s="51" t="str">
        <f t="shared" si="9"/>
        <v/>
      </c>
      <c r="AR26" s="53" t="str">
        <f t="shared" si="10"/>
        <v/>
      </c>
      <c r="AS26" s="51">
        <f t="shared" si="11"/>
        <v>0</v>
      </c>
      <c r="AT26" s="51">
        <f t="shared" si="12"/>
        <v>0</v>
      </c>
      <c r="AU26" s="47"/>
      <c r="AV26" s="52"/>
      <c r="AW26" s="48"/>
    </row>
    <row r="27" spans="1:49" x14ac:dyDescent="0.35">
      <c r="A27" s="41">
        <v>25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3"/>
      <c r="N27" s="44"/>
      <c r="O27" s="45" t="str">
        <f t="shared" si="0"/>
        <v/>
      </c>
      <c r="P27" s="46"/>
      <c r="Q27" s="47"/>
      <c r="R27" s="42"/>
      <c r="S27" s="44"/>
      <c r="T27" s="44"/>
      <c r="U27" s="44"/>
      <c r="V27" s="44"/>
      <c r="W27" s="48"/>
      <c r="X27" s="49" t="str">
        <f t="shared" si="1"/>
        <v/>
      </c>
      <c r="Y27" s="50" t="str">
        <f t="shared" si="2"/>
        <v/>
      </c>
      <c r="Z27" s="42"/>
      <c r="AA27" s="51" t="str">
        <f t="shared" si="3"/>
        <v/>
      </c>
      <c r="AB27" s="42"/>
      <c r="AC27" s="52"/>
      <c r="AD27" s="51">
        <f t="shared" si="4"/>
        <v>0</v>
      </c>
      <c r="AE27" s="51" t="str">
        <f t="shared" si="5"/>
        <v/>
      </c>
      <c r="AF27" s="52"/>
      <c r="AG27" s="51">
        <f t="shared" si="15"/>
        <v>0</v>
      </c>
      <c r="AH27" s="52"/>
      <c r="AI27" s="51">
        <f t="shared" si="13"/>
        <v>0</v>
      </c>
      <c r="AJ27" s="52"/>
      <c r="AK27" s="51">
        <f t="shared" si="14"/>
        <v>0</v>
      </c>
      <c r="AL27" s="51">
        <f t="shared" si="6"/>
        <v>2.5</v>
      </c>
      <c r="AM27" s="42"/>
      <c r="AN27" s="52"/>
      <c r="AO27" s="51">
        <f t="shared" si="7"/>
        <v>0</v>
      </c>
      <c r="AP27" s="51">
        <f t="shared" si="8"/>
        <v>2.5</v>
      </c>
      <c r="AQ27" s="51" t="str">
        <f t="shared" si="9"/>
        <v/>
      </c>
      <c r="AR27" s="53" t="str">
        <f t="shared" si="10"/>
        <v/>
      </c>
      <c r="AS27" s="51">
        <f t="shared" si="11"/>
        <v>0</v>
      </c>
      <c r="AT27" s="51">
        <f t="shared" si="12"/>
        <v>0</v>
      </c>
      <c r="AU27" s="47"/>
      <c r="AV27" s="52"/>
      <c r="AW27" s="48"/>
    </row>
    <row r="28" spans="1:49" x14ac:dyDescent="0.35">
      <c r="A28" s="41">
        <v>26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3"/>
      <c r="N28" s="44"/>
      <c r="O28" s="45" t="str">
        <f t="shared" si="0"/>
        <v/>
      </c>
      <c r="P28" s="46"/>
      <c r="Q28" s="47"/>
      <c r="R28" s="42"/>
      <c r="S28" s="44"/>
      <c r="T28" s="44"/>
      <c r="U28" s="44"/>
      <c r="V28" s="44"/>
      <c r="W28" s="48"/>
      <c r="X28" s="49" t="str">
        <f t="shared" si="1"/>
        <v/>
      </c>
      <c r="Y28" s="50" t="str">
        <f t="shared" si="2"/>
        <v/>
      </c>
      <c r="Z28" s="42"/>
      <c r="AA28" s="51" t="str">
        <f t="shared" si="3"/>
        <v/>
      </c>
      <c r="AB28" s="42"/>
      <c r="AC28" s="52"/>
      <c r="AD28" s="51">
        <f t="shared" si="4"/>
        <v>0</v>
      </c>
      <c r="AE28" s="51" t="str">
        <f t="shared" si="5"/>
        <v/>
      </c>
      <c r="AF28" s="52"/>
      <c r="AG28" s="51">
        <f t="shared" si="15"/>
        <v>0</v>
      </c>
      <c r="AH28" s="52"/>
      <c r="AI28" s="51">
        <f t="shared" si="13"/>
        <v>0</v>
      </c>
      <c r="AJ28" s="52"/>
      <c r="AK28" s="51">
        <f t="shared" si="14"/>
        <v>0</v>
      </c>
      <c r="AL28" s="51">
        <f t="shared" si="6"/>
        <v>2.5</v>
      </c>
      <c r="AM28" s="42"/>
      <c r="AN28" s="52"/>
      <c r="AO28" s="51">
        <f t="shared" si="7"/>
        <v>0</v>
      </c>
      <c r="AP28" s="51">
        <f t="shared" si="8"/>
        <v>2.5</v>
      </c>
      <c r="AQ28" s="51" t="str">
        <f t="shared" si="9"/>
        <v/>
      </c>
      <c r="AR28" s="53" t="str">
        <f t="shared" si="10"/>
        <v/>
      </c>
      <c r="AS28" s="51">
        <f t="shared" si="11"/>
        <v>0</v>
      </c>
      <c r="AT28" s="51">
        <f t="shared" si="12"/>
        <v>0</v>
      </c>
      <c r="AU28" s="47"/>
      <c r="AV28" s="52"/>
      <c r="AW28" s="48"/>
    </row>
    <row r="29" spans="1:49" x14ac:dyDescent="0.35">
      <c r="A29" s="41">
        <v>27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3"/>
      <c r="N29" s="44"/>
      <c r="O29" s="45" t="str">
        <f t="shared" si="0"/>
        <v/>
      </c>
      <c r="P29" s="46"/>
      <c r="Q29" s="47"/>
      <c r="R29" s="42"/>
      <c r="S29" s="44"/>
      <c r="T29" s="44"/>
      <c r="U29" s="44"/>
      <c r="V29" s="44"/>
      <c r="W29" s="48"/>
      <c r="X29" s="49" t="str">
        <f t="shared" si="1"/>
        <v/>
      </c>
      <c r="Y29" s="50" t="str">
        <f t="shared" si="2"/>
        <v/>
      </c>
      <c r="Z29" s="42"/>
      <c r="AA29" s="51" t="str">
        <f t="shared" si="3"/>
        <v/>
      </c>
      <c r="AB29" s="42"/>
      <c r="AC29" s="52"/>
      <c r="AD29" s="51">
        <f t="shared" si="4"/>
        <v>0</v>
      </c>
      <c r="AE29" s="51" t="str">
        <f t="shared" si="5"/>
        <v/>
      </c>
      <c r="AF29" s="52"/>
      <c r="AG29" s="51">
        <f t="shared" si="15"/>
        <v>0</v>
      </c>
      <c r="AH29" s="52"/>
      <c r="AI29" s="51">
        <f t="shared" si="13"/>
        <v>0</v>
      </c>
      <c r="AJ29" s="52"/>
      <c r="AK29" s="51">
        <f t="shared" si="14"/>
        <v>0</v>
      </c>
      <c r="AL29" s="51">
        <f t="shared" si="6"/>
        <v>2.5</v>
      </c>
      <c r="AM29" s="42"/>
      <c r="AN29" s="52"/>
      <c r="AO29" s="51">
        <f t="shared" si="7"/>
        <v>0</v>
      </c>
      <c r="AP29" s="51">
        <f t="shared" si="8"/>
        <v>2.5</v>
      </c>
      <c r="AQ29" s="51" t="str">
        <f t="shared" si="9"/>
        <v/>
      </c>
      <c r="AR29" s="53" t="str">
        <f t="shared" si="10"/>
        <v/>
      </c>
      <c r="AS29" s="51">
        <f t="shared" si="11"/>
        <v>0</v>
      </c>
      <c r="AT29" s="51">
        <f t="shared" si="12"/>
        <v>0</v>
      </c>
      <c r="AU29" s="47"/>
      <c r="AV29" s="52"/>
      <c r="AW29" s="48"/>
    </row>
    <row r="30" spans="1:49" x14ac:dyDescent="0.35">
      <c r="A30" s="41">
        <v>28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3"/>
      <c r="N30" s="44"/>
      <c r="O30" s="45" t="str">
        <f t="shared" si="0"/>
        <v/>
      </c>
      <c r="P30" s="46"/>
      <c r="Q30" s="47"/>
      <c r="R30" s="42"/>
      <c r="S30" s="44"/>
      <c r="T30" s="44"/>
      <c r="U30" s="44"/>
      <c r="V30" s="44"/>
      <c r="W30" s="48"/>
      <c r="X30" s="49" t="str">
        <f t="shared" si="1"/>
        <v/>
      </c>
      <c r="Y30" s="50" t="str">
        <f t="shared" si="2"/>
        <v/>
      </c>
      <c r="Z30" s="42"/>
      <c r="AA30" s="51" t="str">
        <f t="shared" si="3"/>
        <v/>
      </c>
      <c r="AB30" s="42"/>
      <c r="AC30" s="52"/>
      <c r="AD30" s="51">
        <f t="shared" si="4"/>
        <v>0</v>
      </c>
      <c r="AE30" s="51" t="str">
        <f t="shared" si="5"/>
        <v/>
      </c>
      <c r="AF30" s="52"/>
      <c r="AG30" s="51">
        <f t="shared" si="15"/>
        <v>0</v>
      </c>
      <c r="AH30" s="52"/>
      <c r="AI30" s="51">
        <f t="shared" si="13"/>
        <v>0</v>
      </c>
      <c r="AJ30" s="52"/>
      <c r="AK30" s="51">
        <f t="shared" si="14"/>
        <v>0</v>
      </c>
      <c r="AL30" s="51">
        <f t="shared" si="6"/>
        <v>2.5</v>
      </c>
      <c r="AM30" s="42"/>
      <c r="AN30" s="52"/>
      <c r="AO30" s="51">
        <f t="shared" si="7"/>
        <v>0</v>
      </c>
      <c r="AP30" s="51">
        <f t="shared" si="8"/>
        <v>2.5</v>
      </c>
      <c r="AQ30" s="51" t="str">
        <f t="shared" si="9"/>
        <v/>
      </c>
      <c r="AR30" s="53" t="str">
        <f t="shared" si="10"/>
        <v/>
      </c>
      <c r="AS30" s="51">
        <f t="shared" si="11"/>
        <v>0</v>
      </c>
      <c r="AT30" s="51">
        <f t="shared" si="12"/>
        <v>0</v>
      </c>
      <c r="AU30" s="47"/>
      <c r="AV30" s="52"/>
      <c r="AW30" s="48"/>
    </row>
    <row r="31" spans="1:49" x14ac:dyDescent="0.35">
      <c r="A31" s="41">
        <v>29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3"/>
      <c r="N31" s="44"/>
      <c r="O31" s="45" t="str">
        <f t="shared" si="0"/>
        <v/>
      </c>
      <c r="P31" s="46"/>
      <c r="Q31" s="47"/>
      <c r="R31" s="42"/>
      <c r="S31" s="44"/>
      <c r="T31" s="44"/>
      <c r="U31" s="44"/>
      <c r="V31" s="44"/>
      <c r="W31" s="48"/>
      <c r="X31" s="49" t="str">
        <f t="shared" si="1"/>
        <v/>
      </c>
      <c r="Y31" s="50" t="str">
        <f t="shared" si="2"/>
        <v/>
      </c>
      <c r="Z31" s="42"/>
      <c r="AA31" s="51" t="str">
        <f t="shared" si="3"/>
        <v/>
      </c>
      <c r="AB31" s="42"/>
      <c r="AC31" s="52"/>
      <c r="AD31" s="51">
        <f t="shared" si="4"/>
        <v>0</v>
      </c>
      <c r="AE31" s="51" t="str">
        <f t="shared" si="5"/>
        <v/>
      </c>
      <c r="AF31" s="52"/>
      <c r="AG31" s="51">
        <f t="shared" si="15"/>
        <v>0</v>
      </c>
      <c r="AH31" s="52"/>
      <c r="AI31" s="51">
        <f t="shared" si="13"/>
        <v>0</v>
      </c>
      <c r="AJ31" s="52"/>
      <c r="AK31" s="51">
        <f t="shared" si="14"/>
        <v>0</v>
      </c>
      <c r="AL31" s="51">
        <f t="shared" si="6"/>
        <v>2.5</v>
      </c>
      <c r="AM31" s="42"/>
      <c r="AN31" s="52"/>
      <c r="AO31" s="51">
        <f t="shared" si="7"/>
        <v>0</v>
      </c>
      <c r="AP31" s="51">
        <f t="shared" si="8"/>
        <v>2.5</v>
      </c>
      <c r="AQ31" s="51" t="str">
        <f t="shared" si="9"/>
        <v/>
      </c>
      <c r="AR31" s="53" t="str">
        <f t="shared" si="10"/>
        <v/>
      </c>
      <c r="AS31" s="51">
        <f t="shared" si="11"/>
        <v>0</v>
      </c>
      <c r="AT31" s="51">
        <f t="shared" si="12"/>
        <v>0</v>
      </c>
      <c r="AU31" s="47"/>
      <c r="AV31" s="52"/>
      <c r="AW31" s="48"/>
    </row>
    <row r="32" spans="1:49" x14ac:dyDescent="0.35">
      <c r="A32" s="41">
        <v>30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3"/>
      <c r="N32" s="44"/>
      <c r="O32" s="45" t="str">
        <f t="shared" si="0"/>
        <v/>
      </c>
      <c r="P32" s="46"/>
      <c r="Q32" s="47"/>
      <c r="R32" s="42"/>
      <c r="S32" s="44"/>
      <c r="T32" s="44"/>
      <c r="U32" s="44"/>
      <c r="V32" s="44"/>
      <c r="W32" s="48"/>
      <c r="X32" s="49" t="str">
        <f t="shared" si="1"/>
        <v/>
      </c>
      <c r="Y32" s="50" t="str">
        <f t="shared" si="2"/>
        <v/>
      </c>
      <c r="Z32" s="42"/>
      <c r="AA32" s="51" t="str">
        <f t="shared" si="3"/>
        <v/>
      </c>
      <c r="AB32" s="42"/>
      <c r="AC32" s="52"/>
      <c r="AD32" s="51">
        <f t="shared" si="4"/>
        <v>0</v>
      </c>
      <c r="AE32" s="51" t="str">
        <f t="shared" si="5"/>
        <v/>
      </c>
      <c r="AF32" s="52"/>
      <c r="AG32" s="51">
        <f t="shared" si="15"/>
        <v>0</v>
      </c>
      <c r="AH32" s="52"/>
      <c r="AI32" s="51">
        <f t="shared" si="13"/>
        <v>0</v>
      </c>
      <c r="AJ32" s="52"/>
      <c r="AK32" s="51">
        <f t="shared" si="14"/>
        <v>0</v>
      </c>
      <c r="AL32" s="51">
        <f t="shared" si="6"/>
        <v>2.5</v>
      </c>
      <c r="AM32" s="42"/>
      <c r="AN32" s="52"/>
      <c r="AO32" s="51">
        <f t="shared" si="7"/>
        <v>0</v>
      </c>
      <c r="AP32" s="51">
        <f t="shared" si="8"/>
        <v>2.5</v>
      </c>
      <c r="AQ32" s="51" t="str">
        <f t="shared" si="9"/>
        <v/>
      </c>
      <c r="AR32" s="53" t="str">
        <f t="shared" si="10"/>
        <v/>
      </c>
      <c r="AS32" s="51">
        <f t="shared" si="11"/>
        <v>0</v>
      </c>
      <c r="AT32" s="51">
        <f t="shared" si="12"/>
        <v>0</v>
      </c>
      <c r="AU32" s="47"/>
      <c r="AV32" s="52"/>
      <c r="AW32" s="48"/>
    </row>
    <row r="33" spans="1:49" x14ac:dyDescent="0.35">
      <c r="A33" s="41">
        <v>31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3"/>
      <c r="N33" s="44"/>
      <c r="O33" s="45" t="str">
        <f t="shared" si="0"/>
        <v/>
      </c>
      <c r="P33" s="46"/>
      <c r="Q33" s="47"/>
      <c r="R33" s="42"/>
      <c r="S33" s="44"/>
      <c r="T33" s="44"/>
      <c r="U33" s="44"/>
      <c r="V33" s="44"/>
      <c r="W33" s="48"/>
      <c r="X33" s="49" t="str">
        <f t="shared" si="1"/>
        <v/>
      </c>
      <c r="Y33" s="50" t="str">
        <f t="shared" si="2"/>
        <v/>
      </c>
      <c r="Z33" s="42"/>
      <c r="AA33" s="51" t="str">
        <f t="shared" si="3"/>
        <v/>
      </c>
      <c r="AB33" s="42"/>
      <c r="AC33" s="52"/>
      <c r="AD33" s="51">
        <f t="shared" si="4"/>
        <v>0</v>
      </c>
      <c r="AE33" s="51" t="str">
        <f t="shared" si="5"/>
        <v/>
      </c>
      <c r="AF33" s="52"/>
      <c r="AG33" s="51">
        <f t="shared" si="15"/>
        <v>0</v>
      </c>
      <c r="AH33" s="52"/>
      <c r="AI33" s="51">
        <f t="shared" si="13"/>
        <v>0</v>
      </c>
      <c r="AJ33" s="52"/>
      <c r="AK33" s="51">
        <f t="shared" si="14"/>
        <v>0</v>
      </c>
      <c r="AL33" s="51">
        <f t="shared" si="6"/>
        <v>2.5</v>
      </c>
      <c r="AM33" s="42"/>
      <c r="AN33" s="52"/>
      <c r="AO33" s="51">
        <f t="shared" si="7"/>
        <v>0</v>
      </c>
      <c r="AP33" s="51">
        <f t="shared" si="8"/>
        <v>2.5</v>
      </c>
      <c r="AQ33" s="51" t="str">
        <f t="shared" si="9"/>
        <v/>
      </c>
      <c r="AR33" s="53" t="str">
        <f t="shared" si="10"/>
        <v/>
      </c>
      <c r="AS33" s="51">
        <f t="shared" si="11"/>
        <v>0</v>
      </c>
      <c r="AT33" s="51">
        <f t="shared" si="12"/>
        <v>0</v>
      </c>
      <c r="AU33" s="47"/>
      <c r="AV33" s="52"/>
      <c r="AW33" s="48"/>
    </row>
    <row r="34" spans="1:49" x14ac:dyDescent="0.35">
      <c r="A34" s="41">
        <v>32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3"/>
      <c r="N34" s="44"/>
      <c r="O34" s="45" t="str">
        <f t="shared" si="0"/>
        <v/>
      </c>
      <c r="P34" s="46"/>
      <c r="Q34" s="47"/>
      <c r="R34" s="42"/>
      <c r="S34" s="44"/>
      <c r="T34" s="44"/>
      <c r="U34" s="44"/>
      <c r="V34" s="44"/>
      <c r="W34" s="48"/>
      <c r="X34" s="49" t="str">
        <f t="shared" si="1"/>
        <v/>
      </c>
      <c r="Y34" s="50" t="str">
        <f t="shared" si="2"/>
        <v/>
      </c>
      <c r="Z34" s="42"/>
      <c r="AA34" s="51" t="str">
        <f t="shared" si="3"/>
        <v/>
      </c>
      <c r="AB34" s="42"/>
      <c r="AC34" s="52"/>
      <c r="AD34" s="51">
        <f t="shared" si="4"/>
        <v>0</v>
      </c>
      <c r="AE34" s="51" t="str">
        <f t="shared" si="5"/>
        <v/>
      </c>
      <c r="AF34" s="52"/>
      <c r="AG34" s="51">
        <f t="shared" si="15"/>
        <v>0</v>
      </c>
      <c r="AH34" s="52"/>
      <c r="AI34" s="51">
        <f t="shared" si="13"/>
        <v>0</v>
      </c>
      <c r="AJ34" s="52"/>
      <c r="AK34" s="51">
        <f t="shared" si="14"/>
        <v>0</v>
      </c>
      <c r="AL34" s="51">
        <f t="shared" si="6"/>
        <v>2.5</v>
      </c>
      <c r="AM34" s="42"/>
      <c r="AN34" s="52"/>
      <c r="AO34" s="51">
        <f t="shared" si="7"/>
        <v>0</v>
      </c>
      <c r="AP34" s="51">
        <f t="shared" si="8"/>
        <v>2.5</v>
      </c>
      <c r="AQ34" s="51" t="str">
        <f t="shared" si="9"/>
        <v/>
      </c>
      <c r="AR34" s="53" t="str">
        <f t="shared" si="10"/>
        <v/>
      </c>
      <c r="AS34" s="51">
        <f t="shared" si="11"/>
        <v>0</v>
      </c>
      <c r="AT34" s="51">
        <f t="shared" si="12"/>
        <v>0</v>
      </c>
      <c r="AU34" s="47"/>
      <c r="AV34" s="52"/>
      <c r="AW34" s="48"/>
    </row>
    <row r="35" spans="1:49" x14ac:dyDescent="0.35">
      <c r="A35" s="41">
        <v>33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3"/>
      <c r="N35" s="44"/>
      <c r="O35" s="45" t="str">
        <f t="shared" si="0"/>
        <v/>
      </c>
      <c r="P35" s="46"/>
      <c r="Q35" s="47"/>
      <c r="R35" s="42"/>
      <c r="S35" s="44"/>
      <c r="T35" s="44"/>
      <c r="U35" s="44"/>
      <c r="V35" s="44"/>
      <c r="W35" s="48"/>
      <c r="X35" s="49" t="str">
        <f t="shared" si="1"/>
        <v/>
      </c>
      <c r="Y35" s="50" t="str">
        <f t="shared" si="2"/>
        <v/>
      </c>
      <c r="Z35" s="42"/>
      <c r="AA35" s="51" t="str">
        <f t="shared" si="3"/>
        <v/>
      </c>
      <c r="AB35" s="42"/>
      <c r="AC35" s="52"/>
      <c r="AD35" s="51">
        <f t="shared" si="4"/>
        <v>0</v>
      </c>
      <c r="AE35" s="51" t="str">
        <f t="shared" si="5"/>
        <v/>
      </c>
      <c r="AF35" s="52"/>
      <c r="AG35" s="51">
        <f t="shared" si="15"/>
        <v>0</v>
      </c>
      <c r="AH35" s="52"/>
      <c r="AI35" s="51">
        <f t="shared" si="13"/>
        <v>0</v>
      </c>
      <c r="AJ35" s="52"/>
      <c r="AK35" s="51">
        <f t="shared" si="14"/>
        <v>0</v>
      </c>
      <c r="AL35" s="51">
        <f t="shared" si="6"/>
        <v>2.5</v>
      </c>
      <c r="AM35" s="42"/>
      <c r="AN35" s="52"/>
      <c r="AO35" s="51">
        <f t="shared" si="7"/>
        <v>0</v>
      </c>
      <c r="AP35" s="51">
        <f t="shared" si="8"/>
        <v>2.5</v>
      </c>
      <c r="AQ35" s="51" t="str">
        <f t="shared" si="9"/>
        <v/>
      </c>
      <c r="AR35" s="53" t="str">
        <f t="shared" si="10"/>
        <v/>
      </c>
      <c r="AS35" s="51">
        <f t="shared" si="11"/>
        <v>0</v>
      </c>
      <c r="AT35" s="51">
        <f t="shared" si="12"/>
        <v>0</v>
      </c>
      <c r="AU35" s="47"/>
      <c r="AV35" s="52"/>
      <c r="AW35" s="48"/>
    </row>
    <row r="36" spans="1:49" x14ac:dyDescent="0.35">
      <c r="A36" s="41">
        <v>34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3"/>
      <c r="N36" s="44"/>
      <c r="O36" s="45" t="str">
        <f t="shared" si="0"/>
        <v/>
      </c>
      <c r="P36" s="46"/>
      <c r="Q36" s="47"/>
      <c r="R36" s="42"/>
      <c r="S36" s="44"/>
      <c r="T36" s="44"/>
      <c r="U36" s="44"/>
      <c r="V36" s="44"/>
      <c r="W36" s="48"/>
      <c r="X36" s="49" t="str">
        <f t="shared" si="1"/>
        <v/>
      </c>
      <c r="Y36" s="50" t="str">
        <f t="shared" si="2"/>
        <v/>
      </c>
      <c r="Z36" s="42"/>
      <c r="AA36" s="51" t="str">
        <f t="shared" si="3"/>
        <v/>
      </c>
      <c r="AB36" s="42"/>
      <c r="AC36" s="52"/>
      <c r="AD36" s="51">
        <f t="shared" si="4"/>
        <v>0</v>
      </c>
      <c r="AE36" s="51" t="str">
        <f t="shared" si="5"/>
        <v/>
      </c>
      <c r="AF36" s="52"/>
      <c r="AG36" s="51">
        <f t="shared" si="15"/>
        <v>0</v>
      </c>
      <c r="AH36" s="52"/>
      <c r="AI36" s="51">
        <f t="shared" si="13"/>
        <v>0</v>
      </c>
      <c r="AJ36" s="52"/>
      <c r="AK36" s="51">
        <f t="shared" si="14"/>
        <v>0</v>
      </c>
      <c r="AL36" s="51">
        <f t="shared" si="6"/>
        <v>2.5</v>
      </c>
      <c r="AM36" s="42"/>
      <c r="AN36" s="52"/>
      <c r="AO36" s="51">
        <f t="shared" si="7"/>
        <v>0</v>
      </c>
      <c r="AP36" s="51">
        <f t="shared" si="8"/>
        <v>2.5</v>
      </c>
      <c r="AQ36" s="51" t="str">
        <f t="shared" si="9"/>
        <v/>
      </c>
      <c r="AR36" s="53" t="str">
        <f t="shared" si="10"/>
        <v/>
      </c>
      <c r="AS36" s="51">
        <f t="shared" si="11"/>
        <v>0</v>
      </c>
      <c r="AT36" s="51">
        <f t="shared" si="12"/>
        <v>0</v>
      </c>
      <c r="AU36" s="47"/>
      <c r="AV36" s="52"/>
      <c r="AW36" s="48"/>
    </row>
    <row r="37" spans="1:49" x14ac:dyDescent="0.35">
      <c r="A37" s="41">
        <v>35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3"/>
      <c r="N37" s="44"/>
      <c r="O37" s="45" t="str">
        <f t="shared" si="0"/>
        <v/>
      </c>
      <c r="P37" s="46"/>
      <c r="Q37" s="47"/>
      <c r="R37" s="42"/>
      <c r="S37" s="44"/>
      <c r="T37" s="44"/>
      <c r="U37" s="44"/>
      <c r="V37" s="44"/>
      <c r="W37" s="48"/>
      <c r="X37" s="49" t="str">
        <f t="shared" si="1"/>
        <v/>
      </c>
      <c r="Y37" s="50" t="str">
        <f t="shared" si="2"/>
        <v/>
      </c>
      <c r="Z37" s="42"/>
      <c r="AA37" s="51" t="str">
        <f t="shared" si="3"/>
        <v/>
      </c>
      <c r="AB37" s="42"/>
      <c r="AC37" s="52"/>
      <c r="AD37" s="51">
        <f t="shared" si="4"/>
        <v>0</v>
      </c>
      <c r="AE37" s="51" t="str">
        <f t="shared" si="5"/>
        <v/>
      </c>
      <c r="AF37" s="52"/>
      <c r="AG37" s="51">
        <f t="shared" si="15"/>
        <v>0</v>
      </c>
      <c r="AH37" s="52"/>
      <c r="AI37" s="51">
        <f t="shared" si="13"/>
        <v>0</v>
      </c>
      <c r="AJ37" s="52"/>
      <c r="AK37" s="51">
        <f t="shared" si="14"/>
        <v>0</v>
      </c>
      <c r="AL37" s="51">
        <f t="shared" si="6"/>
        <v>2.5</v>
      </c>
      <c r="AM37" s="42"/>
      <c r="AN37" s="52"/>
      <c r="AO37" s="51">
        <f t="shared" si="7"/>
        <v>0</v>
      </c>
      <c r="AP37" s="51">
        <f t="shared" si="8"/>
        <v>2.5</v>
      </c>
      <c r="AQ37" s="51" t="str">
        <f t="shared" si="9"/>
        <v/>
      </c>
      <c r="AR37" s="53" t="str">
        <f t="shared" si="10"/>
        <v/>
      </c>
      <c r="AS37" s="51">
        <f t="shared" si="11"/>
        <v>0</v>
      </c>
      <c r="AT37" s="51">
        <f t="shared" si="12"/>
        <v>0</v>
      </c>
      <c r="AU37" s="47"/>
      <c r="AV37" s="52"/>
      <c r="AW37" s="48"/>
    </row>
    <row r="38" spans="1:49" x14ac:dyDescent="0.35">
      <c r="A38" s="41">
        <v>36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3"/>
      <c r="N38" s="44"/>
      <c r="O38" s="45" t="str">
        <f t="shared" si="0"/>
        <v/>
      </c>
      <c r="P38" s="46"/>
      <c r="Q38" s="47"/>
      <c r="R38" s="42"/>
      <c r="S38" s="44"/>
      <c r="T38" s="44"/>
      <c r="U38" s="44"/>
      <c r="V38" s="44"/>
      <c r="W38" s="48"/>
      <c r="X38" s="49" t="str">
        <f t="shared" si="1"/>
        <v/>
      </c>
      <c r="Y38" s="50" t="str">
        <f t="shared" si="2"/>
        <v/>
      </c>
      <c r="Z38" s="42"/>
      <c r="AA38" s="51" t="str">
        <f t="shared" si="3"/>
        <v/>
      </c>
      <c r="AB38" s="42"/>
      <c r="AC38" s="52"/>
      <c r="AD38" s="51">
        <f t="shared" si="4"/>
        <v>0</v>
      </c>
      <c r="AE38" s="51" t="str">
        <f t="shared" si="5"/>
        <v/>
      </c>
      <c r="AF38" s="52"/>
      <c r="AG38" s="51">
        <f t="shared" si="15"/>
        <v>0</v>
      </c>
      <c r="AH38" s="52"/>
      <c r="AI38" s="51">
        <f t="shared" si="13"/>
        <v>0</v>
      </c>
      <c r="AJ38" s="52"/>
      <c r="AK38" s="51">
        <f t="shared" si="14"/>
        <v>0</v>
      </c>
      <c r="AL38" s="51">
        <f t="shared" si="6"/>
        <v>2.5</v>
      </c>
      <c r="AM38" s="42"/>
      <c r="AN38" s="52"/>
      <c r="AO38" s="51">
        <f t="shared" si="7"/>
        <v>0</v>
      </c>
      <c r="AP38" s="51">
        <f t="shared" si="8"/>
        <v>2.5</v>
      </c>
      <c r="AQ38" s="51" t="str">
        <f t="shared" si="9"/>
        <v/>
      </c>
      <c r="AR38" s="53" t="str">
        <f t="shared" si="10"/>
        <v/>
      </c>
      <c r="AS38" s="51">
        <f t="shared" si="11"/>
        <v>0</v>
      </c>
      <c r="AT38" s="51">
        <f t="shared" si="12"/>
        <v>0</v>
      </c>
      <c r="AU38" s="47"/>
      <c r="AV38" s="52"/>
      <c r="AW38" s="48"/>
    </row>
    <row r="39" spans="1:49" x14ac:dyDescent="0.35">
      <c r="A39" s="41">
        <v>37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3"/>
      <c r="N39" s="44"/>
      <c r="O39" s="45" t="str">
        <f t="shared" si="0"/>
        <v/>
      </c>
      <c r="P39" s="46"/>
      <c r="Q39" s="47"/>
      <c r="R39" s="42"/>
      <c r="S39" s="44"/>
      <c r="T39" s="44"/>
      <c r="U39" s="44"/>
      <c r="V39" s="44"/>
      <c r="W39" s="48"/>
      <c r="X39" s="49" t="str">
        <f t="shared" si="1"/>
        <v/>
      </c>
      <c r="Y39" s="50" t="str">
        <f t="shared" si="2"/>
        <v/>
      </c>
      <c r="Z39" s="42"/>
      <c r="AA39" s="51" t="str">
        <f t="shared" si="3"/>
        <v/>
      </c>
      <c r="AB39" s="42"/>
      <c r="AC39" s="52"/>
      <c r="AD39" s="51">
        <f t="shared" si="4"/>
        <v>0</v>
      </c>
      <c r="AE39" s="51" t="str">
        <f t="shared" si="5"/>
        <v/>
      </c>
      <c r="AF39" s="52"/>
      <c r="AG39" s="51">
        <f t="shared" si="15"/>
        <v>0</v>
      </c>
      <c r="AH39" s="52"/>
      <c r="AI39" s="51">
        <f t="shared" si="13"/>
        <v>0</v>
      </c>
      <c r="AJ39" s="52"/>
      <c r="AK39" s="51">
        <f t="shared" si="14"/>
        <v>0</v>
      </c>
      <c r="AL39" s="51">
        <f t="shared" si="6"/>
        <v>2.5</v>
      </c>
      <c r="AM39" s="42"/>
      <c r="AN39" s="52"/>
      <c r="AO39" s="51">
        <f t="shared" si="7"/>
        <v>0</v>
      </c>
      <c r="AP39" s="51">
        <f t="shared" si="8"/>
        <v>2.5</v>
      </c>
      <c r="AQ39" s="51" t="str">
        <f t="shared" si="9"/>
        <v/>
      </c>
      <c r="AR39" s="53" t="str">
        <f t="shared" si="10"/>
        <v/>
      </c>
      <c r="AS39" s="51">
        <f t="shared" si="11"/>
        <v>0</v>
      </c>
      <c r="AT39" s="51">
        <f t="shared" si="12"/>
        <v>0</v>
      </c>
      <c r="AU39" s="47"/>
      <c r="AV39" s="52"/>
      <c r="AW39" s="48"/>
    </row>
    <row r="40" spans="1:49" x14ac:dyDescent="0.35">
      <c r="A40" s="41">
        <v>38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3"/>
      <c r="N40" s="44"/>
      <c r="O40" s="45" t="str">
        <f t="shared" si="0"/>
        <v/>
      </c>
      <c r="P40" s="46"/>
      <c r="Q40" s="47"/>
      <c r="R40" s="42"/>
      <c r="S40" s="44"/>
      <c r="T40" s="44"/>
      <c r="U40" s="44"/>
      <c r="V40" s="44"/>
      <c r="W40" s="48"/>
      <c r="X40" s="49" t="str">
        <f t="shared" si="1"/>
        <v/>
      </c>
      <c r="Y40" s="50" t="str">
        <f t="shared" si="2"/>
        <v/>
      </c>
      <c r="Z40" s="42"/>
      <c r="AA40" s="51" t="str">
        <f t="shared" si="3"/>
        <v/>
      </c>
      <c r="AB40" s="42"/>
      <c r="AC40" s="52"/>
      <c r="AD40" s="51">
        <f t="shared" si="4"/>
        <v>0</v>
      </c>
      <c r="AE40" s="51" t="str">
        <f t="shared" si="5"/>
        <v/>
      </c>
      <c r="AF40" s="52"/>
      <c r="AG40" s="51">
        <f t="shared" si="15"/>
        <v>0</v>
      </c>
      <c r="AH40" s="52"/>
      <c r="AI40" s="51">
        <f t="shared" si="13"/>
        <v>0</v>
      </c>
      <c r="AJ40" s="52"/>
      <c r="AK40" s="51">
        <f t="shared" si="14"/>
        <v>0</v>
      </c>
      <c r="AL40" s="51">
        <f t="shared" si="6"/>
        <v>2.5</v>
      </c>
      <c r="AM40" s="42"/>
      <c r="AN40" s="52"/>
      <c r="AO40" s="51">
        <f t="shared" si="7"/>
        <v>0</v>
      </c>
      <c r="AP40" s="51">
        <f t="shared" si="8"/>
        <v>2.5</v>
      </c>
      <c r="AQ40" s="51" t="str">
        <f t="shared" si="9"/>
        <v/>
      </c>
      <c r="AR40" s="53" t="str">
        <f t="shared" si="10"/>
        <v/>
      </c>
      <c r="AS40" s="51">
        <f t="shared" si="11"/>
        <v>0</v>
      </c>
      <c r="AT40" s="51">
        <f t="shared" si="12"/>
        <v>0</v>
      </c>
      <c r="AU40" s="47"/>
      <c r="AV40" s="52"/>
      <c r="AW40" s="48"/>
    </row>
    <row r="41" spans="1:49" x14ac:dyDescent="0.35">
      <c r="A41" s="41">
        <v>39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3"/>
      <c r="N41" s="44"/>
      <c r="O41" s="45" t="str">
        <f t="shared" si="0"/>
        <v/>
      </c>
      <c r="P41" s="46"/>
      <c r="Q41" s="47"/>
      <c r="R41" s="42"/>
      <c r="S41" s="44"/>
      <c r="T41" s="44"/>
      <c r="U41" s="44"/>
      <c r="V41" s="44"/>
      <c r="W41" s="48"/>
      <c r="X41" s="49" t="str">
        <f t="shared" si="1"/>
        <v/>
      </c>
      <c r="Y41" s="50" t="str">
        <f t="shared" si="2"/>
        <v/>
      </c>
      <c r="Z41" s="42"/>
      <c r="AA41" s="51" t="str">
        <f t="shared" si="3"/>
        <v/>
      </c>
      <c r="AB41" s="42"/>
      <c r="AC41" s="52"/>
      <c r="AD41" s="51">
        <f t="shared" si="4"/>
        <v>0</v>
      </c>
      <c r="AE41" s="51" t="str">
        <f t="shared" si="5"/>
        <v/>
      </c>
      <c r="AF41" s="52"/>
      <c r="AG41" s="51">
        <f t="shared" si="15"/>
        <v>0</v>
      </c>
      <c r="AH41" s="52"/>
      <c r="AI41" s="51">
        <f t="shared" si="13"/>
        <v>0</v>
      </c>
      <c r="AJ41" s="52"/>
      <c r="AK41" s="51">
        <f t="shared" si="14"/>
        <v>0</v>
      </c>
      <c r="AL41" s="51">
        <f t="shared" si="6"/>
        <v>2.5</v>
      </c>
      <c r="AM41" s="42"/>
      <c r="AN41" s="52"/>
      <c r="AO41" s="51">
        <f t="shared" si="7"/>
        <v>0</v>
      </c>
      <c r="AP41" s="51">
        <f t="shared" si="8"/>
        <v>2.5</v>
      </c>
      <c r="AQ41" s="51" t="str">
        <f t="shared" si="9"/>
        <v/>
      </c>
      <c r="AR41" s="53" t="str">
        <f t="shared" si="10"/>
        <v/>
      </c>
      <c r="AS41" s="51">
        <f t="shared" si="11"/>
        <v>0</v>
      </c>
      <c r="AT41" s="51">
        <f t="shared" si="12"/>
        <v>0</v>
      </c>
      <c r="AU41" s="47"/>
      <c r="AV41" s="52"/>
      <c r="AW41" s="48"/>
    </row>
    <row r="42" spans="1:49" x14ac:dyDescent="0.35">
      <c r="A42" s="41">
        <v>40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3"/>
      <c r="N42" s="44"/>
      <c r="O42" s="45" t="str">
        <f t="shared" si="0"/>
        <v/>
      </c>
      <c r="P42" s="46"/>
      <c r="Q42" s="47"/>
      <c r="R42" s="42"/>
      <c r="S42" s="44"/>
      <c r="T42" s="44"/>
      <c r="U42" s="44"/>
      <c r="V42" s="44"/>
      <c r="W42" s="48"/>
      <c r="X42" s="49" t="str">
        <f t="shared" si="1"/>
        <v/>
      </c>
      <c r="Y42" s="50" t="str">
        <f t="shared" si="2"/>
        <v/>
      </c>
      <c r="Z42" s="42"/>
      <c r="AA42" s="51" t="str">
        <f t="shared" si="3"/>
        <v/>
      </c>
      <c r="AB42" s="42"/>
      <c r="AC42" s="52"/>
      <c r="AD42" s="51">
        <f t="shared" si="4"/>
        <v>0</v>
      </c>
      <c r="AE42" s="51" t="str">
        <f t="shared" si="5"/>
        <v/>
      </c>
      <c r="AF42" s="52"/>
      <c r="AG42" s="51">
        <f t="shared" si="15"/>
        <v>0</v>
      </c>
      <c r="AH42" s="52"/>
      <c r="AI42" s="51">
        <f t="shared" si="13"/>
        <v>0</v>
      </c>
      <c r="AJ42" s="52"/>
      <c r="AK42" s="51">
        <f t="shared" si="14"/>
        <v>0</v>
      </c>
      <c r="AL42" s="51">
        <f t="shared" si="6"/>
        <v>2.5</v>
      </c>
      <c r="AM42" s="42"/>
      <c r="AN42" s="52"/>
      <c r="AO42" s="51">
        <f t="shared" si="7"/>
        <v>0</v>
      </c>
      <c r="AP42" s="51">
        <f t="shared" si="8"/>
        <v>2.5</v>
      </c>
      <c r="AQ42" s="51" t="str">
        <f t="shared" si="9"/>
        <v/>
      </c>
      <c r="AR42" s="53" t="str">
        <f t="shared" si="10"/>
        <v/>
      </c>
      <c r="AS42" s="51">
        <f t="shared" si="11"/>
        <v>0</v>
      </c>
      <c r="AT42" s="51">
        <f t="shared" si="12"/>
        <v>0</v>
      </c>
      <c r="AU42" s="47"/>
      <c r="AV42" s="52"/>
      <c r="AW42" s="48"/>
    </row>
    <row r="43" spans="1:49" x14ac:dyDescent="0.35">
      <c r="A43" s="41">
        <v>41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3"/>
      <c r="N43" s="44"/>
      <c r="O43" s="45" t="str">
        <f t="shared" si="0"/>
        <v/>
      </c>
      <c r="P43" s="46"/>
      <c r="Q43" s="47"/>
      <c r="R43" s="42"/>
      <c r="S43" s="44"/>
      <c r="T43" s="44"/>
      <c r="U43" s="44"/>
      <c r="V43" s="44"/>
      <c r="W43" s="48"/>
      <c r="X43" s="49" t="str">
        <f t="shared" si="1"/>
        <v/>
      </c>
      <c r="Y43" s="50" t="str">
        <f t="shared" si="2"/>
        <v/>
      </c>
      <c r="Z43" s="42"/>
      <c r="AA43" s="51" t="str">
        <f t="shared" si="3"/>
        <v/>
      </c>
      <c r="AB43" s="42"/>
      <c r="AC43" s="52"/>
      <c r="AD43" s="51">
        <f t="shared" si="4"/>
        <v>0</v>
      </c>
      <c r="AE43" s="51" t="str">
        <f t="shared" si="5"/>
        <v/>
      </c>
      <c r="AF43" s="52"/>
      <c r="AG43" s="51">
        <f t="shared" si="15"/>
        <v>0</v>
      </c>
      <c r="AH43" s="52"/>
      <c r="AI43" s="51">
        <f t="shared" si="13"/>
        <v>0</v>
      </c>
      <c r="AJ43" s="52"/>
      <c r="AK43" s="51">
        <f t="shared" si="14"/>
        <v>0</v>
      </c>
      <c r="AL43" s="51">
        <f t="shared" si="6"/>
        <v>2.5</v>
      </c>
      <c r="AM43" s="42"/>
      <c r="AN43" s="52"/>
      <c r="AO43" s="51">
        <f t="shared" si="7"/>
        <v>0</v>
      </c>
      <c r="AP43" s="51">
        <f t="shared" si="8"/>
        <v>2.5</v>
      </c>
      <c r="AQ43" s="51" t="str">
        <f t="shared" si="9"/>
        <v/>
      </c>
      <c r="AR43" s="53" t="str">
        <f t="shared" si="10"/>
        <v/>
      </c>
      <c r="AS43" s="51">
        <f t="shared" si="11"/>
        <v>0</v>
      </c>
      <c r="AT43" s="51">
        <f t="shared" si="12"/>
        <v>0</v>
      </c>
      <c r="AU43" s="47"/>
      <c r="AV43" s="52"/>
      <c r="AW43" s="48"/>
    </row>
    <row r="44" spans="1:49" x14ac:dyDescent="0.35">
      <c r="A44" s="41">
        <v>42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3"/>
      <c r="N44" s="44"/>
      <c r="O44" s="45" t="str">
        <f t="shared" si="0"/>
        <v/>
      </c>
      <c r="P44" s="46"/>
      <c r="Q44" s="47"/>
      <c r="R44" s="42"/>
      <c r="S44" s="44"/>
      <c r="T44" s="44"/>
      <c r="U44" s="44"/>
      <c r="V44" s="44"/>
      <c r="W44" s="48"/>
      <c r="X44" s="49" t="str">
        <f t="shared" si="1"/>
        <v/>
      </c>
      <c r="Y44" s="50" t="str">
        <f t="shared" si="2"/>
        <v/>
      </c>
      <c r="Z44" s="42"/>
      <c r="AA44" s="51" t="str">
        <f t="shared" si="3"/>
        <v/>
      </c>
      <c r="AB44" s="42"/>
      <c r="AC44" s="52"/>
      <c r="AD44" s="51">
        <f t="shared" si="4"/>
        <v>0</v>
      </c>
      <c r="AE44" s="51" t="str">
        <f t="shared" si="5"/>
        <v/>
      </c>
      <c r="AF44" s="52"/>
      <c r="AG44" s="51">
        <f t="shared" si="15"/>
        <v>0</v>
      </c>
      <c r="AH44" s="52"/>
      <c r="AI44" s="51">
        <f t="shared" si="13"/>
        <v>0</v>
      </c>
      <c r="AJ44" s="52"/>
      <c r="AK44" s="51">
        <f t="shared" si="14"/>
        <v>0</v>
      </c>
      <c r="AL44" s="51">
        <f t="shared" si="6"/>
        <v>2.5</v>
      </c>
      <c r="AM44" s="42"/>
      <c r="AN44" s="52"/>
      <c r="AO44" s="51">
        <f t="shared" si="7"/>
        <v>0</v>
      </c>
      <c r="AP44" s="51">
        <f t="shared" si="8"/>
        <v>2.5</v>
      </c>
      <c r="AQ44" s="51" t="str">
        <f t="shared" si="9"/>
        <v/>
      </c>
      <c r="AR44" s="53" t="str">
        <f t="shared" si="10"/>
        <v/>
      </c>
      <c r="AS44" s="51">
        <f t="shared" si="11"/>
        <v>0</v>
      </c>
      <c r="AT44" s="51">
        <f t="shared" si="12"/>
        <v>0</v>
      </c>
      <c r="AU44" s="47"/>
      <c r="AV44" s="52"/>
      <c r="AW44" s="48"/>
    </row>
    <row r="45" spans="1:49" x14ac:dyDescent="0.35">
      <c r="A45" s="41">
        <v>43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3"/>
      <c r="N45" s="44"/>
      <c r="O45" s="45" t="str">
        <f t="shared" si="0"/>
        <v/>
      </c>
      <c r="P45" s="46"/>
      <c r="Q45" s="47"/>
      <c r="R45" s="42"/>
      <c r="S45" s="44"/>
      <c r="T45" s="44"/>
      <c r="U45" s="44"/>
      <c r="V45" s="44"/>
      <c r="W45" s="48"/>
      <c r="X45" s="49" t="str">
        <f t="shared" si="1"/>
        <v/>
      </c>
      <c r="Y45" s="50" t="str">
        <f t="shared" si="2"/>
        <v/>
      </c>
      <c r="Z45" s="42"/>
      <c r="AA45" s="51" t="str">
        <f t="shared" si="3"/>
        <v/>
      </c>
      <c r="AB45" s="42"/>
      <c r="AC45" s="52"/>
      <c r="AD45" s="51">
        <f t="shared" si="4"/>
        <v>0</v>
      </c>
      <c r="AE45" s="51" t="str">
        <f t="shared" si="5"/>
        <v/>
      </c>
      <c r="AF45" s="52"/>
      <c r="AG45" s="51">
        <f t="shared" si="15"/>
        <v>0</v>
      </c>
      <c r="AH45" s="52"/>
      <c r="AI45" s="51">
        <f t="shared" si="13"/>
        <v>0</v>
      </c>
      <c r="AJ45" s="52"/>
      <c r="AK45" s="51">
        <f t="shared" si="14"/>
        <v>0</v>
      </c>
      <c r="AL45" s="51">
        <f t="shared" si="6"/>
        <v>2.5</v>
      </c>
      <c r="AM45" s="42"/>
      <c r="AN45" s="52"/>
      <c r="AO45" s="51">
        <f t="shared" si="7"/>
        <v>0</v>
      </c>
      <c r="AP45" s="51">
        <f t="shared" si="8"/>
        <v>2.5</v>
      </c>
      <c r="AQ45" s="51" t="str">
        <f t="shared" si="9"/>
        <v/>
      </c>
      <c r="AR45" s="53" t="str">
        <f t="shared" si="10"/>
        <v/>
      </c>
      <c r="AS45" s="51">
        <f t="shared" si="11"/>
        <v>0</v>
      </c>
      <c r="AT45" s="51">
        <f t="shared" si="12"/>
        <v>0</v>
      </c>
      <c r="AU45" s="47"/>
      <c r="AV45" s="52"/>
      <c r="AW45" s="48"/>
    </row>
    <row r="46" spans="1:49" x14ac:dyDescent="0.35">
      <c r="A46" s="41">
        <v>44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3"/>
      <c r="N46" s="44"/>
      <c r="O46" s="45" t="str">
        <f t="shared" si="0"/>
        <v/>
      </c>
      <c r="P46" s="46"/>
      <c r="Q46" s="47"/>
      <c r="R46" s="42"/>
      <c r="S46" s="44"/>
      <c r="T46" s="44"/>
      <c r="U46" s="44"/>
      <c r="V46" s="44"/>
      <c r="W46" s="48"/>
      <c r="X46" s="49" t="str">
        <f t="shared" si="1"/>
        <v/>
      </c>
      <c r="Y46" s="50" t="str">
        <f t="shared" si="2"/>
        <v/>
      </c>
      <c r="Z46" s="42"/>
      <c r="AA46" s="51" t="str">
        <f t="shared" si="3"/>
        <v/>
      </c>
      <c r="AB46" s="42"/>
      <c r="AC46" s="52"/>
      <c r="AD46" s="51">
        <f t="shared" si="4"/>
        <v>0</v>
      </c>
      <c r="AE46" s="51" t="str">
        <f t="shared" si="5"/>
        <v/>
      </c>
      <c r="AF46" s="52"/>
      <c r="AG46" s="51">
        <f t="shared" si="15"/>
        <v>0</v>
      </c>
      <c r="AH46" s="52"/>
      <c r="AI46" s="51">
        <f t="shared" si="13"/>
        <v>0</v>
      </c>
      <c r="AJ46" s="52"/>
      <c r="AK46" s="51">
        <f t="shared" si="14"/>
        <v>0</v>
      </c>
      <c r="AL46" s="51">
        <f t="shared" si="6"/>
        <v>2.5</v>
      </c>
      <c r="AM46" s="42"/>
      <c r="AN46" s="52"/>
      <c r="AO46" s="51">
        <f t="shared" si="7"/>
        <v>0</v>
      </c>
      <c r="AP46" s="51">
        <f t="shared" si="8"/>
        <v>2.5</v>
      </c>
      <c r="AQ46" s="51" t="str">
        <f t="shared" si="9"/>
        <v/>
      </c>
      <c r="AR46" s="53" t="str">
        <f t="shared" si="10"/>
        <v/>
      </c>
      <c r="AS46" s="51">
        <f t="shared" si="11"/>
        <v>0</v>
      </c>
      <c r="AT46" s="51">
        <f t="shared" si="12"/>
        <v>0</v>
      </c>
      <c r="AU46" s="47"/>
      <c r="AV46" s="52"/>
      <c r="AW46" s="48"/>
    </row>
    <row r="47" spans="1:49" x14ac:dyDescent="0.35">
      <c r="A47" s="41">
        <v>45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3"/>
      <c r="N47" s="44"/>
      <c r="O47" s="45" t="str">
        <f t="shared" si="0"/>
        <v/>
      </c>
      <c r="P47" s="46"/>
      <c r="Q47" s="47"/>
      <c r="R47" s="42"/>
      <c r="S47" s="44"/>
      <c r="T47" s="44"/>
      <c r="U47" s="44"/>
      <c r="V47" s="44"/>
      <c r="W47" s="48"/>
      <c r="X47" s="49" t="str">
        <f t="shared" si="1"/>
        <v/>
      </c>
      <c r="Y47" s="50" t="str">
        <f t="shared" si="2"/>
        <v/>
      </c>
      <c r="Z47" s="42"/>
      <c r="AA47" s="51" t="str">
        <f t="shared" si="3"/>
        <v/>
      </c>
      <c r="AB47" s="42"/>
      <c r="AC47" s="52"/>
      <c r="AD47" s="51">
        <f t="shared" si="4"/>
        <v>0</v>
      </c>
      <c r="AE47" s="51" t="str">
        <f t="shared" si="5"/>
        <v/>
      </c>
      <c r="AF47" s="52"/>
      <c r="AG47" s="51">
        <f t="shared" si="15"/>
        <v>0</v>
      </c>
      <c r="AH47" s="52"/>
      <c r="AI47" s="51">
        <f t="shared" si="13"/>
        <v>0</v>
      </c>
      <c r="AJ47" s="52"/>
      <c r="AK47" s="51">
        <f t="shared" si="14"/>
        <v>0</v>
      </c>
      <c r="AL47" s="51">
        <f t="shared" si="6"/>
        <v>2.5</v>
      </c>
      <c r="AM47" s="42"/>
      <c r="AN47" s="52"/>
      <c r="AO47" s="51">
        <f t="shared" si="7"/>
        <v>0</v>
      </c>
      <c r="AP47" s="51">
        <f t="shared" si="8"/>
        <v>2.5</v>
      </c>
      <c r="AQ47" s="51" t="str">
        <f t="shared" si="9"/>
        <v/>
      </c>
      <c r="AR47" s="53" t="str">
        <f t="shared" si="10"/>
        <v/>
      </c>
      <c r="AS47" s="51">
        <f t="shared" si="11"/>
        <v>0</v>
      </c>
      <c r="AT47" s="51">
        <f t="shared" si="12"/>
        <v>0</v>
      </c>
      <c r="AU47" s="47"/>
      <c r="AV47" s="52"/>
      <c r="AW47" s="48"/>
    </row>
    <row r="48" spans="1:49" x14ac:dyDescent="0.35">
      <c r="A48" s="41">
        <v>46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3"/>
      <c r="N48" s="44"/>
      <c r="O48" s="45" t="str">
        <f t="shared" si="0"/>
        <v/>
      </c>
      <c r="P48" s="46"/>
      <c r="Q48" s="47"/>
      <c r="R48" s="42"/>
      <c r="S48" s="44"/>
      <c r="T48" s="44"/>
      <c r="U48" s="44"/>
      <c r="V48" s="44"/>
      <c r="W48" s="48"/>
      <c r="X48" s="49" t="str">
        <f t="shared" si="1"/>
        <v/>
      </c>
      <c r="Y48" s="50" t="str">
        <f t="shared" si="2"/>
        <v/>
      </c>
      <c r="Z48" s="42"/>
      <c r="AA48" s="51" t="str">
        <f t="shared" si="3"/>
        <v/>
      </c>
      <c r="AB48" s="42"/>
      <c r="AC48" s="52"/>
      <c r="AD48" s="51">
        <f t="shared" si="4"/>
        <v>0</v>
      </c>
      <c r="AE48" s="51" t="str">
        <f t="shared" si="5"/>
        <v/>
      </c>
      <c r="AF48" s="52"/>
      <c r="AG48" s="51">
        <f t="shared" si="15"/>
        <v>0</v>
      </c>
      <c r="AH48" s="52"/>
      <c r="AI48" s="51">
        <f t="shared" si="13"/>
        <v>0</v>
      </c>
      <c r="AJ48" s="52"/>
      <c r="AK48" s="51">
        <f t="shared" si="14"/>
        <v>0</v>
      </c>
      <c r="AL48" s="51">
        <f t="shared" si="6"/>
        <v>2.5</v>
      </c>
      <c r="AM48" s="42"/>
      <c r="AN48" s="52"/>
      <c r="AO48" s="51">
        <f t="shared" si="7"/>
        <v>0</v>
      </c>
      <c r="AP48" s="51">
        <f t="shared" si="8"/>
        <v>2.5</v>
      </c>
      <c r="AQ48" s="51" t="str">
        <f t="shared" si="9"/>
        <v/>
      </c>
      <c r="AR48" s="53" t="str">
        <f t="shared" si="10"/>
        <v/>
      </c>
      <c r="AS48" s="51">
        <f t="shared" si="11"/>
        <v>0</v>
      </c>
      <c r="AT48" s="51">
        <f t="shared" si="12"/>
        <v>0</v>
      </c>
      <c r="AU48" s="47"/>
      <c r="AV48" s="52"/>
      <c r="AW48" s="48"/>
    </row>
    <row r="49" spans="1:49" x14ac:dyDescent="0.35">
      <c r="A49" s="41">
        <v>47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3"/>
      <c r="N49" s="44"/>
      <c r="O49" s="45" t="str">
        <f t="shared" si="0"/>
        <v/>
      </c>
      <c r="P49" s="46"/>
      <c r="Q49" s="47"/>
      <c r="R49" s="42"/>
      <c r="S49" s="44"/>
      <c r="T49" s="44"/>
      <c r="U49" s="44"/>
      <c r="V49" s="44"/>
      <c r="W49" s="48"/>
      <c r="X49" s="49" t="str">
        <f t="shared" si="1"/>
        <v/>
      </c>
      <c r="Y49" s="50" t="str">
        <f t="shared" si="2"/>
        <v/>
      </c>
      <c r="Z49" s="42"/>
      <c r="AA49" s="51" t="str">
        <f t="shared" si="3"/>
        <v/>
      </c>
      <c r="AB49" s="42"/>
      <c r="AC49" s="52"/>
      <c r="AD49" s="51">
        <f t="shared" si="4"/>
        <v>0</v>
      </c>
      <c r="AE49" s="51" t="str">
        <f t="shared" si="5"/>
        <v/>
      </c>
      <c r="AF49" s="52"/>
      <c r="AG49" s="51">
        <f t="shared" si="15"/>
        <v>0</v>
      </c>
      <c r="AH49" s="52"/>
      <c r="AI49" s="51">
        <f t="shared" si="13"/>
        <v>0</v>
      </c>
      <c r="AJ49" s="52"/>
      <c r="AK49" s="51">
        <f t="shared" si="14"/>
        <v>0</v>
      </c>
      <c r="AL49" s="51">
        <f t="shared" si="6"/>
        <v>2.5</v>
      </c>
      <c r="AM49" s="42"/>
      <c r="AN49" s="52"/>
      <c r="AO49" s="51">
        <f t="shared" si="7"/>
        <v>0</v>
      </c>
      <c r="AP49" s="51">
        <f t="shared" si="8"/>
        <v>2.5</v>
      </c>
      <c r="AQ49" s="51" t="str">
        <f t="shared" si="9"/>
        <v/>
      </c>
      <c r="AR49" s="53" t="str">
        <f t="shared" si="10"/>
        <v/>
      </c>
      <c r="AS49" s="51">
        <f t="shared" si="11"/>
        <v>0</v>
      </c>
      <c r="AT49" s="51">
        <f t="shared" si="12"/>
        <v>0</v>
      </c>
      <c r="AU49" s="47"/>
      <c r="AV49" s="52"/>
      <c r="AW49" s="48"/>
    </row>
    <row r="50" spans="1:49" x14ac:dyDescent="0.35">
      <c r="A50" s="41">
        <v>48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3"/>
      <c r="N50" s="44"/>
      <c r="O50" s="45" t="str">
        <f t="shared" si="0"/>
        <v/>
      </c>
      <c r="P50" s="46"/>
      <c r="Q50" s="47"/>
      <c r="R50" s="42"/>
      <c r="S50" s="44"/>
      <c r="T50" s="44"/>
      <c r="U50" s="44"/>
      <c r="V50" s="44"/>
      <c r="W50" s="48"/>
      <c r="X50" s="49" t="str">
        <f t="shared" si="1"/>
        <v/>
      </c>
      <c r="Y50" s="50" t="str">
        <f t="shared" si="2"/>
        <v/>
      </c>
      <c r="Z50" s="42"/>
      <c r="AA50" s="51" t="str">
        <f t="shared" si="3"/>
        <v/>
      </c>
      <c r="AB50" s="42"/>
      <c r="AC50" s="52"/>
      <c r="AD50" s="51">
        <f t="shared" si="4"/>
        <v>0</v>
      </c>
      <c r="AE50" s="51" t="str">
        <f t="shared" si="5"/>
        <v/>
      </c>
      <c r="AF50" s="52"/>
      <c r="AG50" s="51">
        <f t="shared" si="15"/>
        <v>0</v>
      </c>
      <c r="AH50" s="52"/>
      <c r="AI50" s="51">
        <f t="shared" si="13"/>
        <v>0</v>
      </c>
      <c r="AJ50" s="52"/>
      <c r="AK50" s="51">
        <f t="shared" si="14"/>
        <v>0</v>
      </c>
      <c r="AL50" s="51">
        <f t="shared" si="6"/>
        <v>2.5</v>
      </c>
      <c r="AM50" s="42"/>
      <c r="AN50" s="52"/>
      <c r="AO50" s="51">
        <f t="shared" si="7"/>
        <v>0</v>
      </c>
      <c r="AP50" s="51">
        <f t="shared" si="8"/>
        <v>2.5</v>
      </c>
      <c r="AQ50" s="51" t="str">
        <f t="shared" si="9"/>
        <v/>
      </c>
      <c r="AR50" s="53" t="str">
        <f t="shared" si="10"/>
        <v/>
      </c>
      <c r="AS50" s="51">
        <f t="shared" si="11"/>
        <v>0</v>
      </c>
      <c r="AT50" s="51">
        <f t="shared" si="12"/>
        <v>0</v>
      </c>
      <c r="AU50" s="47"/>
      <c r="AV50" s="52"/>
      <c r="AW50" s="48"/>
    </row>
    <row r="51" spans="1:49" x14ac:dyDescent="0.35">
      <c r="A51" s="41">
        <v>49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3"/>
      <c r="N51" s="44"/>
      <c r="O51" s="45" t="str">
        <f t="shared" si="0"/>
        <v/>
      </c>
      <c r="P51" s="46"/>
      <c r="Q51" s="47"/>
      <c r="R51" s="42"/>
      <c r="S51" s="44"/>
      <c r="T51" s="44"/>
      <c r="U51" s="44"/>
      <c r="V51" s="44"/>
      <c r="W51" s="48"/>
      <c r="X51" s="49" t="str">
        <f t="shared" si="1"/>
        <v/>
      </c>
      <c r="Y51" s="50" t="str">
        <f t="shared" si="2"/>
        <v/>
      </c>
      <c r="Z51" s="42"/>
      <c r="AA51" s="51" t="str">
        <f t="shared" si="3"/>
        <v/>
      </c>
      <c r="AB51" s="42"/>
      <c r="AC51" s="52"/>
      <c r="AD51" s="51">
        <f t="shared" si="4"/>
        <v>0</v>
      </c>
      <c r="AE51" s="51" t="str">
        <f t="shared" si="5"/>
        <v/>
      </c>
      <c r="AF51" s="52"/>
      <c r="AG51" s="51">
        <f t="shared" si="15"/>
        <v>0</v>
      </c>
      <c r="AH51" s="52"/>
      <c r="AI51" s="51">
        <f t="shared" si="13"/>
        <v>0</v>
      </c>
      <c r="AJ51" s="52"/>
      <c r="AK51" s="51">
        <f t="shared" si="14"/>
        <v>0</v>
      </c>
      <c r="AL51" s="51">
        <f t="shared" si="6"/>
        <v>2.5</v>
      </c>
      <c r="AM51" s="42"/>
      <c r="AN51" s="52"/>
      <c r="AO51" s="51">
        <f t="shared" si="7"/>
        <v>0</v>
      </c>
      <c r="AP51" s="51">
        <f t="shared" si="8"/>
        <v>2.5</v>
      </c>
      <c r="AQ51" s="51" t="str">
        <f t="shared" si="9"/>
        <v/>
      </c>
      <c r="AR51" s="53" t="str">
        <f t="shared" si="10"/>
        <v/>
      </c>
      <c r="AS51" s="51">
        <f t="shared" si="11"/>
        <v>0</v>
      </c>
      <c r="AT51" s="51">
        <f t="shared" si="12"/>
        <v>0</v>
      </c>
      <c r="AU51" s="47"/>
      <c r="AV51" s="52"/>
      <c r="AW51" s="48"/>
    </row>
    <row r="52" spans="1:49" x14ac:dyDescent="0.35">
      <c r="A52" s="41">
        <v>50</v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3"/>
      <c r="N52" s="44"/>
      <c r="O52" s="45" t="str">
        <f t="shared" si="0"/>
        <v/>
      </c>
      <c r="P52" s="46"/>
      <c r="Q52" s="47"/>
      <c r="R52" s="42"/>
      <c r="S52" s="44"/>
      <c r="T52" s="44"/>
      <c r="U52" s="44"/>
      <c r="V52" s="44"/>
      <c r="W52" s="48"/>
      <c r="X52" s="49" t="str">
        <f t="shared" si="1"/>
        <v/>
      </c>
      <c r="Y52" s="50" t="str">
        <f t="shared" si="2"/>
        <v/>
      </c>
      <c r="Z52" s="42"/>
      <c r="AA52" s="51" t="str">
        <f t="shared" si="3"/>
        <v/>
      </c>
      <c r="AB52" s="42"/>
      <c r="AC52" s="52"/>
      <c r="AD52" s="51">
        <f t="shared" si="4"/>
        <v>0</v>
      </c>
      <c r="AE52" s="51" t="str">
        <f t="shared" si="5"/>
        <v/>
      </c>
      <c r="AF52" s="52"/>
      <c r="AG52" s="51">
        <f t="shared" si="15"/>
        <v>0</v>
      </c>
      <c r="AH52" s="52"/>
      <c r="AI52" s="51">
        <f t="shared" si="13"/>
        <v>0</v>
      </c>
      <c r="AJ52" s="52"/>
      <c r="AK52" s="51">
        <f t="shared" si="14"/>
        <v>0</v>
      </c>
      <c r="AL52" s="51">
        <f t="shared" si="6"/>
        <v>2.5</v>
      </c>
      <c r="AM52" s="42"/>
      <c r="AN52" s="52"/>
      <c r="AO52" s="51">
        <f t="shared" si="7"/>
        <v>0</v>
      </c>
      <c r="AP52" s="51">
        <f t="shared" si="8"/>
        <v>2.5</v>
      </c>
      <c r="AQ52" s="51" t="str">
        <f t="shared" si="9"/>
        <v/>
      </c>
      <c r="AR52" s="53" t="str">
        <f t="shared" si="10"/>
        <v/>
      </c>
      <c r="AS52" s="51">
        <f t="shared" si="11"/>
        <v>0</v>
      </c>
      <c r="AT52" s="51">
        <f t="shared" si="12"/>
        <v>0</v>
      </c>
      <c r="AU52" s="47"/>
      <c r="AV52" s="52"/>
      <c r="AW52" s="48"/>
    </row>
  </sheetData>
  <sheetProtection insertRows="0" deleteRows="0" sort="0"/>
  <protectedRanges>
    <protectedRange sqref="A3:AA3 A6:AW300 J4:AA4 AC3:AW4 J5:AW5 A4:H5" name="Range1"/>
  </protectedRanges>
  <mergeCells count="5">
    <mergeCell ref="M1:Q1"/>
    <mergeCell ref="R1:AA1"/>
    <mergeCell ref="AB1:AD1"/>
    <mergeCell ref="AF1:AP1"/>
    <mergeCell ref="AQ1:AV1"/>
  </mergeCell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03C755B-32D4-4D02-9879-B1E754075E64}">
          <x14:formula1>
            <xm:f>ValueSelect!$G$2:$G$21</xm:f>
          </x14:formula1>
          <xm:sqref>E3:E52</xm:sqref>
        </x14:dataValidation>
        <x14:dataValidation type="list" allowBlank="1" showInputMessage="1" showErrorMessage="1" xr:uid="{54654BF1-58A8-4EEB-A9A2-08249D0FA33A}">
          <x14:formula1>
            <xm:f>Data!$O$2:$O$6</xm:f>
          </x14:formula1>
          <xm:sqref>R3:R52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FFF5A-A042-498D-B3C4-BF5F8D2BB4DE}">
  <sheetPr>
    <tabColor rgb="FFFFFF00"/>
  </sheetPr>
  <dimension ref="A1:I265"/>
  <sheetViews>
    <sheetView workbookViewId="0">
      <selection activeCell="D100" sqref="D100"/>
    </sheetView>
  </sheetViews>
  <sheetFormatPr defaultRowHeight="14.5" x14ac:dyDescent="0.35"/>
  <cols>
    <col min="1" max="1" width="18.26953125" customWidth="1"/>
    <col min="2" max="2" width="34.453125" customWidth="1"/>
    <col min="3" max="3" width="22.7265625" customWidth="1"/>
    <col min="4" max="4" width="21.36328125" customWidth="1"/>
    <col min="5" max="5" width="21.6328125" customWidth="1"/>
    <col min="6" max="7" width="24.81640625" customWidth="1"/>
    <col min="8" max="8" width="21" customWidth="1"/>
    <col min="9" max="9" width="14.26953125" customWidth="1"/>
  </cols>
  <sheetData>
    <row r="1" spans="1:9" ht="29" x14ac:dyDescent="0.35">
      <c r="A1" s="14" t="s">
        <v>225</v>
      </c>
      <c r="B1" s="15" t="s">
        <v>226</v>
      </c>
      <c r="C1" s="16" t="s">
        <v>61</v>
      </c>
      <c r="D1" s="10" t="s">
        <v>7</v>
      </c>
      <c r="E1" s="10" t="s">
        <v>54</v>
      </c>
      <c r="F1" s="10" t="s">
        <v>706</v>
      </c>
      <c r="G1" s="10" t="s">
        <v>79</v>
      </c>
      <c r="H1" s="10" t="s">
        <v>68</v>
      </c>
      <c r="I1" s="10" t="s">
        <v>69</v>
      </c>
    </row>
    <row r="2" spans="1:9" x14ac:dyDescent="0.35">
      <c r="A2" s="12" t="s">
        <v>227</v>
      </c>
      <c r="B2" s="12" t="s">
        <v>88</v>
      </c>
      <c r="C2" t="s">
        <v>212</v>
      </c>
      <c r="F2" t="s">
        <v>707</v>
      </c>
      <c r="G2" t="s">
        <v>164</v>
      </c>
      <c r="I2" s="5"/>
    </row>
    <row r="3" spans="1:9" x14ac:dyDescent="0.35">
      <c r="A3" s="12" t="s">
        <v>228</v>
      </c>
      <c r="B3" s="12" t="s">
        <v>89</v>
      </c>
      <c r="C3" t="s">
        <v>190</v>
      </c>
      <c r="D3" t="s">
        <v>341</v>
      </c>
      <c r="E3" t="s">
        <v>317</v>
      </c>
      <c r="F3" t="s">
        <v>708</v>
      </c>
      <c r="G3" t="s">
        <v>165</v>
      </c>
      <c r="H3" t="s">
        <v>606</v>
      </c>
      <c r="I3" t="s">
        <v>679</v>
      </c>
    </row>
    <row r="4" spans="1:9" x14ac:dyDescent="0.35">
      <c r="A4" s="12" t="s">
        <v>213</v>
      </c>
      <c r="B4" s="12" t="s">
        <v>90</v>
      </c>
      <c r="C4" t="s">
        <v>229</v>
      </c>
      <c r="D4" t="s">
        <v>342</v>
      </c>
      <c r="E4" s="17" t="s">
        <v>318</v>
      </c>
      <c r="F4" t="s">
        <v>709</v>
      </c>
      <c r="G4" t="s">
        <v>166</v>
      </c>
      <c r="H4" t="s">
        <v>607</v>
      </c>
      <c r="I4" t="s">
        <v>682</v>
      </c>
    </row>
    <row r="5" spans="1:9" x14ac:dyDescent="0.35">
      <c r="A5" s="12" t="s">
        <v>230</v>
      </c>
      <c r="B5" s="12" t="s">
        <v>91</v>
      </c>
      <c r="C5" t="s">
        <v>213</v>
      </c>
      <c r="D5" t="s">
        <v>343</v>
      </c>
      <c r="E5" s="17" t="s">
        <v>319</v>
      </c>
      <c r="F5" t="s">
        <v>710</v>
      </c>
      <c r="G5" t="s">
        <v>173</v>
      </c>
      <c r="H5" t="s">
        <v>608</v>
      </c>
      <c r="I5" t="s">
        <v>660</v>
      </c>
    </row>
    <row r="6" spans="1:9" x14ac:dyDescent="0.35">
      <c r="A6" s="12" t="s">
        <v>92</v>
      </c>
      <c r="B6" s="12" t="s">
        <v>92</v>
      </c>
      <c r="C6" t="s">
        <v>214</v>
      </c>
      <c r="D6" t="s">
        <v>344</v>
      </c>
      <c r="E6" s="17" t="s">
        <v>320</v>
      </c>
      <c r="F6" s="5" t="s">
        <v>711</v>
      </c>
      <c r="G6" s="5" t="s">
        <v>179</v>
      </c>
      <c r="H6" t="s">
        <v>609</v>
      </c>
      <c r="I6" t="s">
        <v>677</v>
      </c>
    </row>
    <row r="7" spans="1:9" x14ac:dyDescent="0.35">
      <c r="A7" s="12" t="s">
        <v>231</v>
      </c>
      <c r="B7" s="12" t="s">
        <v>93</v>
      </c>
      <c r="C7" t="s">
        <v>191</v>
      </c>
      <c r="D7" t="s">
        <v>345</v>
      </c>
      <c r="E7" t="s">
        <v>321</v>
      </c>
      <c r="F7" t="s">
        <v>712</v>
      </c>
      <c r="G7" t="s">
        <v>170</v>
      </c>
      <c r="H7" t="s">
        <v>610</v>
      </c>
      <c r="I7" t="s">
        <v>632</v>
      </c>
    </row>
    <row r="8" spans="1:9" x14ac:dyDescent="0.35">
      <c r="A8" s="12" t="s">
        <v>232</v>
      </c>
      <c r="B8" s="12" t="s">
        <v>94</v>
      </c>
      <c r="C8" t="s">
        <v>192</v>
      </c>
      <c r="D8" t="s">
        <v>346</v>
      </c>
      <c r="E8" s="2" t="s">
        <v>322</v>
      </c>
      <c r="F8" s="5" t="s">
        <v>713</v>
      </c>
      <c r="G8" s="5" t="s">
        <v>182</v>
      </c>
      <c r="H8" t="s">
        <v>611</v>
      </c>
      <c r="I8" t="s">
        <v>645</v>
      </c>
    </row>
    <row r="9" spans="1:9" x14ac:dyDescent="0.35">
      <c r="A9" s="12" t="s">
        <v>233</v>
      </c>
      <c r="B9" s="12" t="s">
        <v>95</v>
      </c>
      <c r="C9" t="s">
        <v>192</v>
      </c>
      <c r="D9" t="s">
        <v>347</v>
      </c>
      <c r="E9" s="2" t="s">
        <v>323</v>
      </c>
      <c r="F9" s="5" t="s">
        <v>714</v>
      </c>
      <c r="G9" s="5" t="s">
        <v>181</v>
      </c>
      <c r="H9" t="s">
        <v>612</v>
      </c>
      <c r="I9" t="s">
        <v>639</v>
      </c>
    </row>
    <row r="10" spans="1:9" x14ac:dyDescent="0.35">
      <c r="A10" s="12" t="s">
        <v>234</v>
      </c>
      <c r="B10" s="12" t="s">
        <v>96</v>
      </c>
      <c r="C10" t="s">
        <v>193</v>
      </c>
      <c r="D10" t="s">
        <v>348</v>
      </c>
      <c r="E10" t="s">
        <v>324</v>
      </c>
      <c r="F10" t="s">
        <v>715</v>
      </c>
      <c r="G10" t="s">
        <v>172</v>
      </c>
      <c r="H10" t="s">
        <v>613</v>
      </c>
      <c r="I10" t="s">
        <v>661</v>
      </c>
    </row>
    <row r="11" spans="1:9" x14ac:dyDescent="0.35">
      <c r="A11" s="12" t="s">
        <v>235</v>
      </c>
      <c r="B11" s="12" t="s">
        <v>97</v>
      </c>
      <c r="C11" t="s">
        <v>193</v>
      </c>
      <c r="D11" t="s">
        <v>349</v>
      </c>
      <c r="E11" t="s">
        <v>325</v>
      </c>
      <c r="F11" t="s">
        <v>716</v>
      </c>
      <c r="G11" t="s">
        <v>163</v>
      </c>
      <c r="H11" t="s">
        <v>614</v>
      </c>
      <c r="I11" t="s">
        <v>657</v>
      </c>
    </row>
    <row r="12" spans="1:9" x14ac:dyDescent="0.35">
      <c r="A12" s="12" t="s">
        <v>236</v>
      </c>
      <c r="B12" s="12" t="s">
        <v>98</v>
      </c>
      <c r="C12" t="s">
        <v>215</v>
      </c>
      <c r="D12" t="s">
        <v>350</v>
      </c>
      <c r="E12" s="2" t="s">
        <v>326</v>
      </c>
      <c r="F12" t="s">
        <v>717</v>
      </c>
      <c r="G12" t="s">
        <v>176</v>
      </c>
      <c r="H12" t="s">
        <v>615</v>
      </c>
      <c r="I12" t="s">
        <v>668</v>
      </c>
    </row>
    <row r="13" spans="1:9" x14ac:dyDescent="0.35">
      <c r="A13" s="12" t="s">
        <v>237</v>
      </c>
      <c r="B13" s="12" t="s">
        <v>99</v>
      </c>
      <c r="C13" t="s">
        <v>215</v>
      </c>
      <c r="D13" t="s">
        <v>351</v>
      </c>
      <c r="E13" t="s">
        <v>327</v>
      </c>
      <c r="F13" t="s">
        <v>718</v>
      </c>
      <c r="G13" t="s">
        <v>177</v>
      </c>
      <c r="H13" t="s">
        <v>616</v>
      </c>
      <c r="I13" t="s">
        <v>659</v>
      </c>
    </row>
    <row r="14" spans="1:9" x14ac:dyDescent="0.35">
      <c r="A14" s="12" t="s">
        <v>238</v>
      </c>
      <c r="B14" s="12" t="s">
        <v>100</v>
      </c>
      <c r="C14" t="s">
        <v>216</v>
      </c>
      <c r="D14" t="s">
        <v>352</v>
      </c>
      <c r="E14" t="s">
        <v>328</v>
      </c>
      <c r="F14" t="s">
        <v>719</v>
      </c>
      <c r="G14" t="s">
        <v>167</v>
      </c>
      <c r="H14" t="s">
        <v>617</v>
      </c>
      <c r="I14" t="s">
        <v>627</v>
      </c>
    </row>
    <row r="15" spans="1:9" x14ac:dyDescent="0.35">
      <c r="A15" s="12" t="s">
        <v>239</v>
      </c>
      <c r="B15" s="12" t="s">
        <v>101</v>
      </c>
      <c r="C15" t="s">
        <v>217</v>
      </c>
      <c r="D15" t="s">
        <v>353</v>
      </c>
      <c r="E15" t="s">
        <v>329</v>
      </c>
      <c r="F15" t="s">
        <v>720</v>
      </c>
      <c r="G15" t="s">
        <v>168</v>
      </c>
      <c r="H15" t="s">
        <v>618</v>
      </c>
      <c r="I15" t="s">
        <v>664</v>
      </c>
    </row>
    <row r="16" spans="1:9" x14ac:dyDescent="0.35">
      <c r="A16" s="12" t="s">
        <v>240</v>
      </c>
      <c r="B16" s="12" t="s">
        <v>102</v>
      </c>
      <c r="C16" t="s">
        <v>194</v>
      </c>
      <c r="D16" t="s">
        <v>354</v>
      </c>
      <c r="E16" t="s">
        <v>330</v>
      </c>
      <c r="F16" t="s">
        <v>721</v>
      </c>
      <c r="G16" t="s">
        <v>169</v>
      </c>
      <c r="H16" t="s">
        <v>619</v>
      </c>
      <c r="I16" t="s">
        <v>637</v>
      </c>
    </row>
    <row r="17" spans="1:9" x14ac:dyDescent="0.35">
      <c r="A17" s="12" t="s">
        <v>241</v>
      </c>
      <c r="B17" s="12" t="s">
        <v>103</v>
      </c>
      <c r="C17" t="s">
        <v>195</v>
      </c>
      <c r="D17" t="s">
        <v>355</v>
      </c>
      <c r="E17" t="s">
        <v>331</v>
      </c>
      <c r="F17" t="s">
        <v>722</v>
      </c>
      <c r="G17" t="s">
        <v>174</v>
      </c>
      <c r="H17" t="s">
        <v>620</v>
      </c>
      <c r="I17" t="s">
        <v>676</v>
      </c>
    </row>
    <row r="18" spans="1:9" x14ac:dyDescent="0.35">
      <c r="A18" s="12" t="s">
        <v>242</v>
      </c>
      <c r="B18" s="12" t="s">
        <v>104</v>
      </c>
      <c r="C18" t="s">
        <v>196</v>
      </c>
      <c r="D18" t="s">
        <v>356</v>
      </c>
      <c r="E18" t="s">
        <v>332</v>
      </c>
      <c r="F18" t="s">
        <v>723</v>
      </c>
      <c r="G18" t="s">
        <v>175</v>
      </c>
      <c r="H18" t="s">
        <v>621</v>
      </c>
      <c r="I18" t="s">
        <v>631</v>
      </c>
    </row>
    <row r="19" spans="1:9" x14ac:dyDescent="0.35">
      <c r="A19" s="12">
        <v>282</v>
      </c>
      <c r="B19" s="12" t="s">
        <v>105</v>
      </c>
      <c r="C19" t="s">
        <v>105</v>
      </c>
      <c r="D19" t="s">
        <v>357</v>
      </c>
      <c r="E19" t="s">
        <v>333</v>
      </c>
      <c r="F19" t="s">
        <v>724</v>
      </c>
      <c r="G19" t="s">
        <v>171</v>
      </c>
      <c r="I19" t="s">
        <v>629</v>
      </c>
    </row>
    <row r="20" spans="1:9" x14ac:dyDescent="0.35">
      <c r="A20" s="12" t="s">
        <v>243</v>
      </c>
      <c r="B20" s="12" t="s">
        <v>106</v>
      </c>
      <c r="C20" t="s">
        <v>196</v>
      </c>
      <c r="D20" t="s">
        <v>358</v>
      </c>
      <c r="E20" t="s">
        <v>334</v>
      </c>
      <c r="F20" s="5" t="s">
        <v>725</v>
      </c>
      <c r="G20" s="5" t="s">
        <v>178</v>
      </c>
      <c r="I20" t="s">
        <v>647</v>
      </c>
    </row>
    <row r="21" spans="1:9" x14ac:dyDescent="0.35">
      <c r="A21" s="12" t="s">
        <v>244</v>
      </c>
      <c r="B21" s="12" t="s">
        <v>107</v>
      </c>
      <c r="C21" t="s">
        <v>196</v>
      </c>
      <c r="D21" t="s">
        <v>359</v>
      </c>
      <c r="E21" t="s">
        <v>335</v>
      </c>
      <c r="F21" s="5" t="s">
        <v>726</v>
      </c>
      <c r="G21" s="5" t="s">
        <v>180</v>
      </c>
      <c r="I21" t="s">
        <v>663</v>
      </c>
    </row>
    <row r="22" spans="1:9" x14ac:dyDescent="0.35">
      <c r="A22" s="12" t="s">
        <v>245</v>
      </c>
      <c r="B22" s="12" t="s">
        <v>108</v>
      </c>
      <c r="C22" t="s">
        <v>246</v>
      </c>
      <c r="D22" t="s">
        <v>360</v>
      </c>
      <c r="E22" t="s">
        <v>336</v>
      </c>
      <c r="I22" t="s">
        <v>633</v>
      </c>
    </row>
    <row r="23" spans="1:9" x14ac:dyDescent="0.35">
      <c r="A23" s="12" t="s">
        <v>247</v>
      </c>
      <c r="B23" s="12" t="s">
        <v>109</v>
      </c>
      <c r="C23" t="s">
        <v>197</v>
      </c>
      <c r="D23" t="s">
        <v>361</v>
      </c>
      <c r="E23" t="s">
        <v>337</v>
      </c>
      <c r="I23" t="s">
        <v>687</v>
      </c>
    </row>
    <row r="24" spans="1:9" x14ac:dyDescent="0.35">
      <c r="A24" s="12" t="s">
        <v>248</v>
      </c>
      <c r="B24" s="12" t="s">
        <v>110</v>
      </c>
      <c r="C24" t="s">
        <v>198</v>
      </c>
      <c r="D24" t="s">
        <v>362</v>
      </c>
      <c r="E24" t="s">
        <v>338</v>
      </c>
      <c r="I24" t="s">
        <v>656</v>
      </c>
    </row>
    <row r="25" spans="1:9" x14ac:dyDescent="0.35">
      <c r="A25" s="12" t="s">
        <v>249</v>
      </c>
      <c r="B25" s="12" t="s">
        <v>111</v>
      </c>
      <c r="C25" t="s">
        <v>199</v>
      </c>
      <c r="D25" t="s">
        <v>363</v>
      </c>
      <c r="E25" t="s">
        <v>339</v>
      </c>
      <c r="I25" t="s">
        <v>634</v>
      </c>
    </row>
    <row r="26" spans="1:9" x14ac:dyDescent="0.35">
      <c r="A26" s="12" t="s">
        <v>250</v>
      </c>
      <c r="B26" s="12" t="s">
        <v>112</v>
      </c>
      <c r="C26" t="s">
        <v>200</v>
      </c>
      <c r="D26" t="s">
        <v>364</v>
      </c>
      <c r="E26" t="s">
        <v>340</v>
      </c>
      <c r="I26" t="s">
        <v>651</v>
      </c>
    </row>
    <row r="27" spans="1:9" x14ac:dyDescent="0.35">
      <c r="A27" s="12" t="s">
        <v>251</v>
      </c>
      <c r="B27" s="12" t="s">
        <v>113</v>
      </c>
      <c r="C27" t="s">
        <v>200</v>
      </c>
      <c r="D27" t="s">
        <v>365</v>
      </c>
      <c r="I27" t="s">
        <v>642</v>
      </c>
    </row>
    <row r="28" spans="1:9" x14ac:dyDescent="0.35">
      <c r="A28" s="12" t="s">
        <v>252</v>
      </c>
      <c r="B28" s="12" t="s">
        <v>114</v>
      </c>
      <c r="C28" t="s">
        <v>201</v>
      </c>
      <c r="D28" t="s">
        <v>366</v>
      </c>
      <c r="I28" t="s">
        <v>683</v>
      </c>
    </row>
    <row r="29" spans="1:9" x14ac:dyDescent="0.35">
      <c r="A29" s="12" t="s">
        <v>253</v>
      </c>
      <c r="B29" s="12" t="s">
        <v>115</v>
      </c>
      <c r="C29" t="s">
        <v>202</v>
      </c>
      <c r="D29" t="s">
        <v>367</v>
      </c>
      <c r="I29" t="s">
        <v>667</v>
      </c>
    </row>
    <row r="30" spans="1:9" x14ac:dyDescent="0.35">
      <c r="A30" s="12" t="s">
        <v>254</v>
      </c>
      <c r="B30" s="12" t="s">
        <v>116</v>
      </c>
      <c r="C30" t="s">
        <v>203</v>
      </c>
      <c r="D30" t="s">
        <v>368</v>
      </c>
      <c r="I30" t="s">
        <v>649</v>
      </c>
    </row>
    <row r="31" spans="1:9" x14ac:dyDescent="0.35">
      <c r="A31" s="12" t="s">
        <v>255</v>
      </c>
      <c r="B31" s="12" t="s">
        <v>117</v>
      </c>
      <c r="C31" t="s">
        <v>117</v>
      </c>
      <c r="D31" t="s">
        <v>369</v>
      </c>
      <c r="I31" t="s">
        <v>640</v>
      </c>
    </row>
    <row r="32" spans="1:9" x14ac:dyDescent="0.35">
      <c r="A32" s="12" t="s">
        <v>256</v>
      </c>
      <c r="B32" s="12" t="s">
        <v>118</v>
      </c>
      <c r="C32" t="s">
        <v>256</v>
      </c>
      <c r="D32" t="s">
        <v>370</v>
      </c>
      <c r="I32" t="s">
        <v>684</v>
      </c>
    </row>
    <row r="33" spans="1:9" x14ac:dyDescent="0.35">
      <c r="A33" s="12" t="s">
        <v>257</v>
      </c>
      <c r="B33" s="12" t="s">
        <v>119</v>
      </c>
      <c r="C33" t="s">
        <v>119</v>
      </c>
      <c r="D33" t="s">
        <v>371</v>
      </c>
      <c r="I33" t="s">
        <v>636</v>
      </c>
    </row>
    <row r="34" spans="1:9" x14ac:dyDescent="0.35">
      <c r="A34" s="12" t="s">
        <v>258</v>
      </c>
      <c r="B34" s="12" t="s">
        <v>120</v>
      </c>
      <c r="C34" t="s">
        <v>119</v>
      </c>
      <c r="D34" t="s">
        <v>372</v>
      </c>
      <c r="I34" t="s">
        <v>653</v>
      </c>
    </row>
    <row r="35" spans="1:9" x14ac:dyDescent="0.35">
      <c r="A35" s="12" t="s">
        <v>259</v>
      </c>
      <c r="B35" s="12" t="s">
        <v>121</v>
      </c>
      <c r="C35" t="s">
        <v>119</v>
      </c>
      <c r="D35" t="s">
        <v>373</v>
      </c>
      <c r="I35" t="s">
        <v>688</v>
      </c>
    </row>
    <row r="36" spans="1:9" x14ac:dyDescent="0.35">
      <c r="A36" s="12" t="s">
        <v>260</v>
      </c>
      <c r="B36" s="12" t="s">
        <v>122</v>
      </c>
      <c r="C36" t="s">
        <v>122</v>
      </c>
      <c r="D36" t="s">
        <v>374</v>
      </c>
      <c r="I36" t="s">
        <v>655</v>
      </c>
    </row>
    <row r="37" spans="1:9" x14ac:dyDescent="0.35">
      <c r="A37" s="12" t="s">
        <v>261</v>
      </c>
      <c r="B37" s="12" t="s">
        <v>123</v>
      </c>
      <c r="C37" t="s">
        <v>218</v>
      </c>
      <c r="D37" t="s">
        <v>375</v>
      </c>
      <c r="I37" t="s">
        <v>666</v>
      </c>
    </row>
    <row r="38" spans="1:9" x14ac:dyDescent="0.35">
      <c r="A38" s="12" t="s">
        <v>262</v>
      </c>
      <c r="B38" s="12" t="s">
        <v>124</v>
      </c>
      <c r="C38" t="s">
        <v>204</v>
      </c>
      <c r="D38" t="s">
        <v>376</v>
      </c>
      <c r="I38" t="s">
        <v>686</v>
      </c>
    </row>
    <row r="39" spans="1:9" x14ac:dyDescent="0.35">
      <c r="A39" s="12" t="s">
        <v>263</v>
      </c>
      <c r="B39" s="12" t="s">
        <v>125</v>
      </c>
      <c r="C39" t="s">
        <v>205</v>
      </c>
      <c r="D39" t="s">
        <v>377</v>
      </c>
      <c r="I39" t="s">
        <v>680</v>
      </c>
    </row>
    <row r="40" spans="1:9" x14ac:dyDescent="0.35">
      <c r="A40" s="12" t="s">
        <v>264</v>
      </c>
      <c r="B40" s="12" t="s">
        <v>126</v>
      </c>
      <c r="C40" t="s">
        <v>205</v>
      </c>
      <c r="D40" t="s">
        <v>378</v>
      </c>
      <c r="I40" t="s">
        <v>626</v>
      </c>
    </row>
    <row r="41" spans="1:9" x14ac:dyDescent="0.35">
      <c r="A41" s="12" t="s">
        <v>265</v>
      </c>
      <c r="B41" s="12" t="s">
        <v>127</v>
      </c>
      <c r="C41" t="s">
        <v>205</v>
      </c>
      <c r="D41" t="s">
        <v>379</v>
      </c>
      <c r="I41" t="s">
        <v>623</v>
      </c>
    </row>
    <row r="42" spans="1:9" x14ac:dyDescent="0.35">
      <c r="A42" s="12" t="s">
        <v>266</v>
      </c>
      <c r="B42" s="12" t="s">
        <v>128</v>
      </c>
      <c r="C42" t="s">
        <v>205</v>
      </c>
      <c r="D42" t="s">
        <v>380</v>
      </c>
      <c r="I42" t="s">
        <v>670</v>
      </c>
    </row>
    <row r="43" spans="1:9" x14ac:dyDescent="0.35">
      <c r="A43" s="12" t="s">
        <v>267</v>
      </c>
      <c r="B43" s="12" t="s">
        <v>129</v>
      </c>
      <c r="C43" t="s">
        <v>205</v>
      </c>
      <c r="D43" t="s">
        <v>381</v>
      </c>
      <c r="I43" t="s">
        <v>673</v>
      </c>
    </row>
    <row r="44" spans="1:9" x14ac:dyDescent="0.35">
      <c r="A44" s="12" t="s">
        <v>268</v>
      </c>
      <c r="B44" s="12" t="s">
        <v>130</v>
      </c>
      <c r="C44" t="s">
        <v>205</v>
      </c>
      <c r="D44" t="s">
        <v>382</v>
      </c>
      <c r="I44" t="s">
        <v>635</v>
      </c>
    </row>
    <row r="45" spans="1:9" x14ac:dyDescent="0.35">
      <c r="A45" s="12" t="s">
        <v>269</v>
      </c>
      <c r="B45" s="12" t="s">
        <v>131</v>
      </c>
      <c r="C45" t="s">
        <v>206</v>
      </c>
      <c r="D45" t="s">
        <v>383</v>
      </c>
      <c r="I45" t="s">
        <v>685</v>
      </c>
    </row>
    <row r="46" spans="1:9" x14ac:dyDescent="0.35">
      <c r="A46" s="12" t="s">
        <v>270</v>
      </c>
      <c r="B46" s="12" t="s">
        <v>132</v>
      </c>
      <c r="C46" t="s">
        <v>132</v>
      </c>
      <c r="D46" t="s">
        <v>384</v>
      </c>
      <c r="I46" t="s">
        <v>672</v>
      </c>
    </row>
    <row r="47" spans="1:9" x14ac:dyDescent="0.35">
      <c r="A47" s="12" t="s">
        <v>271</v>
      </c>
      <c r="B47" s="12" t="s">
        <v>133</v>
      </c>
      <c r="C47" t="s">
        <v>207</v>
      </c>
      <c r="D47" t="s">
        <v>385</v>
      </c>
      <c r="I47" t="s">
        <v>662</v>
      </c>
    </row>
    <row r="48" spans="1:9" x14ac:dyDescent="0.35">
      <c r="A48" s="12" t="s">
        <v>272</v>
      </c>
      <c r="B48" s="12" t="s">
        <v>134</v>
      </c>
      <c r="C48" t="s">
        <v>208</v>
      </c>
      <c r="D48" t="s">
        <v>386</v>
      </c>
      <c r="I48" t="s">
        <v>675</v>
      </c>
    </row>
    <row r="49" spans="1:9" x14ac:dyDescent="0.35">
      <c r="A49" s="12" t="s">
        <v>273</v>
      </c>
      <c r="B49" s="12" t="s">
        <v>135</v>
      </c>
      <c r="C49" t="s">
        <v>209</v>
      </c>
      <c r="D49" t="s">
        <v>387</v>
      </c>
      <c r="I49" t="s">
        <v>624</v>
      </c>
    </row>
    <row r="50" spans="1:9" x14ac:dyDescent="0.35">
      <c r="A50" s="12" t="s">
        <v>274</v>
      </c>
      <c r="B50" s="12" t="s">
        <v>136</v>
      </c>
      <c r="C50" t="s">
        <v>210</v>
      </c>
      <c r="D50" t="s">
        <v>388</v>
      </c>
      <c r="I50" t="s">
        <v>630</v>
      </c>
    </row>
    <row r="51" spans="1:9" x14ac:dyDescent="0.35">
      <c r="A51" s="12" t="s">
        <v>275</v>
      </c>
      <c r="B51" s="12" t="s">
        <v>137</v>
      </c>
      <c r="C51" t="s">
        <v>219</v>
      </c>
      <c r="D51" t="s">
        <v>389</v>
      </c>
      <c r="I51" t="s">
        <v>641</v>
      </c>
    </row>
    <row r="52" spans="1:9" x14ac:dyDescent="0.35">
      <c r="A52" s="12" t="s">
        <v>276</v>
      </c>
      <c r="B52" s="12" t="s">
        <v>138</v>
      </c>
      <c r="C52" t="s">
        <v>224</v>
      </c>
      <c r="D52" t="s">
        <v>390</v>
      </c>
      <c r="I52" t="s">
        <v>646</v>
      </c>
    </row>
    <row r="53" spans="1:9" x14ac:dyDescent="0.35">
      <c r="A53" s="12" t="s">
        <v>277</v>
      </c>
      <c r="B53" s="12" t="s">
        <v>139</v>
      </c>
      <c r="C53" t="s">
        <v>224</v>
      </c>
      <c r="D53" t="s">
        <v>391</v>
      </c>
      <c r="I53" t="s">
        <v>638</v>
      </c>
    </row>
    <row r="54" spans="1:9" x14ac:dyDescent="0.35">
      <c r="A54" s="12" t="s">
        <v>278</v>
      </c>
      <c r="B54" s="12" t="s">
        <v>140</v>
      </c>
      <c r="C54" t="s">
        <v>220</v>
      </c>
      <c r="D54" t="s">
        <v>392</v>
      </c>
      <c r="I54" t="s">
        <v>652</v>
      </c>
    </row>
    <row r="55" spans="1:9" x14ac:dyDescent="0.35">
      <c r="A55" s="12" t="s">
        <v>279</v>
      </c>
      <c r="B55" s="12" t="s">
        <v>141</v>
      </c>
      <c r="C55" t="s">
        <v>280</v>
      </c>
      <c r="D55" t="s">
        <v>393</v>
      </c>
      <c r="I55" t="s">
        <v>669</v>
      </c>
    </row>
    <row r="56" spans="1:9" x14ac:dyDescent="0.35">
      <c r="A56" s="12" t="s">
        <v>281</v>
      </c>
      <c r="B56" s="12" t="s">
        <v>282</v>
      </c>
      <c r="C56" t="s">
        <v>282</v>
      </c>
      <c r="D56" t="s">
        <v>394</v>
      </c>
      <c r="I56" t="s">
        <v>650</v>
      </c>
    </row>
    <row r="57" spans="1:9" x14ac:dyDescent="0.35">
      <c r="A57" s="12" t="s">
        <v>283</v>
      </c>
      <c r="B57" s="12" t="s">
        <v>142</v>
      </c>
      <c r="C57" t="s">
        <v>199</v>
      </c>
      <c r="D57" t="s">
        <v>395</v>
      </c>
      <c r="I57" t="s">
        <v>622</v>
      </c>
    </row>
    <row r="58" spans="1:9" x14ac:dyDescent="0.35">
      <c r="A58" s="12" t="s">
        <v>284</v>
      </c>
      <c r="B58" s="12" t="s">
        <v>143</v>
      </c>
      <c r="C58" t="s">
        <v>221</v>
      </c>
      <c r="D58" t="s">
        <v>396</v>
      </c>
      <c r="I58" t="s">
        <v>648</v>
      </c>
    </row>
    <row r="59" spans="1:9" x14ac:dyDescent="0.35">
      <c r="A59" s="12" t="s">
        <v>285</v>
      </c>
      <c r="B59" s="12" t="s">
        <v>144</v>
      </c>
      <c r="C59" t="s">
        <v>144</v>
      </c>
      <c r="D59" t="s">
        <v>397</v>
      </c>
      <c r="I59" t="s">
        <v>654</v>
      </c>
    </row>
    <row r="60" spans="1:9" x14ac:dyDescent="0.35">
      <c r="A60" s="12" t="s">
        <v>286</v>
      </c>
      <c r="B60" s="12" t="s">
        <v>145</v>
      </c>
      <c r="C60" t="s">
        <v>144</v>
      </c>
      <c r="D60" t="s">
        <v>398</v>
      </c>
      <c r="I60" t="s">
        <v>678</v>
      </c>
    </row>
    <row r="61" spans="1:9" x14ac:dyDescent="0.35">
      <c r="A61" s="12" t="s">
        <v>287</v>
      </c>
      <c r="B61" s="12" t="s">
        <v>146</v>
      </c>
      <c r="C61" t="s">
        <v>146</v>
      </c>
      <c r="D61" t="s">
        <v>399</v>
      </c>
      <c r="I61" t="s">
        <v>628</v>
      </c>
    </row>
    <row r="62" spans="1:9" x14ac:dyDescent="0.35">
      <c r="A62" s="12" t="s">
        <v>288</v>
      </c>
      <c r="B62" s="12" t="s">
        <v>147</v>
      </c>
      <c r="C62" t="s">
        <v>222</v>
      </c>
      <c r="D62" t="s">
        <v>400</v>
      </c>
      <c r="I62" t="s">
        <v>643</v>
      </c>
    </row>
    <row r="63" spans="1:9" x14ac:dyDescent="0.35">
      <c r="A63" s="12" t="s">
        <v>289</v>
      </c>
      <c r="B63" s="12" t="s">
        <v>148</v>
      </c>
      <c r="C63" t="s">
        <v>211</v>
      </c>
      <c r="D63" t="s">
        <v>401</v>
      </c>
      <c r="I63" t="s">
        <v>681</v>
      </c>
    </row>
    <row r="64" spans="1:9" x14ac:dyDescent="0.35">
      <c r="A64" s="12" t="s">
        <v>290</v>
      </c>
      <c r="B64" s="12" t="s">
        <v>149</v>
      </c>
      <c r="C64" t="s">
        <v>291</v>
      </c>
      <c r="D64" t="s">
        <v>402</v>
      </c>
      <c r="I64" t="s">
        <v>625</v>
      </c>
    </row>
    <row r="65" spans="1:9" x14ac:dyDescent="0.35">
      <c r="A65" s="12" t="s">
        <v>292</v>
      </c>
      <c r="B65" s="12" t="s">
        <v>150</v>
      </c>
      <c r="C65" t="s">
        <v>291</v>
      </c>
      <c r="D65" t="s">
        <v>403</v>
      </c>
      <c r="I65" t="s">
        <v>671</v>
      </c>
    </row>
    <row r="66" spans="1:9" x14ac:dyDescent="0.35">
      <c r="A66" s="12" t="s">
        <v>293</v>
      </c>
      <c r="B66" s="12" t="s">
        <v>151</v>
      </c>
      <c r="C66" t="s">
        <v>291</v>
      </c>
      <c r="D66" t="s">
        <v>404</v>
      </c>
      <c r="I66" t="s">
        <v>658</v>
      </c>
    </row>
    <row r="67" spans="1:9" x14ac:dyDescent="0.35">
      <c r="A67" s="12" t="s">
        <v>294</v>
      </c>
      <c r="B67" s="12" t="s">
        <v>152</v>
      </c>
      <c r="C67" t="s">
        <v>291</v>
      </c>
      <c r="D67" t="s">
        <v>405</v>
      </c>
      <c r="I67" t="s">
        <v>674</v>
      </c>
    </row>
    <row r="68" spans="1:9" x14ac:dyDescent="0.35">
      <c r="A68" s="12" t="s">
        <v>295</v>
      </c>
      <c r="B68" s="12" t="s">
        <v>153</v>
      </c>
      <c r="C68" t="s">
        <v>296</v>
      </c>
      <c r="D68" t="s">
        <v>406</v>
      </c>
      <c r="I68" t="s">
        <v>665</v>
      </c>
    </row>
    <row r="69" spans="1:9" x14ac:dyDescent="0.35">
      <c r="A69" s="12" t="s">
        <v>297</v>
      </c>
      <c r="B69" s="12" t="s">
        <v>154</v>
      </c>
      <c r="C69" t="s">
        <v>154</v>
      </c>
      <c r="D69" t="s">
        <v>407</v>
      </c>
      <c r="I69" t="s">
        <v>644</v>
      </c>
    </row>
    <row r="70" spans="1:9" x14ac:dyDescent="0.35">
      <c r="A70" s="12" t="s">
        <v>298</v>
      </c>
      <c r="B70" s="12" t="s">
        <v>155</v>
      </c>
      <c r="C70" t="s">
        <v>223</v>
      </c>
      <c r="D70" t="s">
        <v>408</v>
      </c>
    </row>
    <row r="71" spans="1:9" x14ac:dyDescent="0.35">
      <c r="A71" s="12" t="s">
        <v>228</v>
      </c>
      <c r="B71" s="12" t="s">
        <v>89</v>
      </c>
      <c r="C71" t="s">
        <v>190</v>
      </c>
      <c r="D71" t="s">
        <v>409</v>
      </c>
    </row>
    <row r="72" spans="1:9" x14ac:dyDescent="0.35">
      <c r="A72" s="12" t="s">
        <v>213</v>
      </c>
      <c r="B72" s="12" t="s">
        <v>90</v>
      </c>
      <c r="C72" t="s">
        <v>229</v>
      </c>
      <c r="D72" t="s">
        <v>410</v>
      </c>
    </row>
    <row r="73" spans="1:9" x14ac:dyDescent="0.35">
      <c r="A73" s="12" t="s">
        <v>238</v>
      </c>
      <c r="B73" s="12" t="s">
        <v>100</v>
      </c>
      <c r="C73" t="s">
        <v>216</v>
      </c>
      <c r="D73" t="s">
        <v>411</v>
      </c>
    </row>
    <row r="74" spans="1:9" x14ac:dyDescent="0.35">
      <c r="A74" s="12" t="s">
        <v>240</v>
      </c>
      <c r="B74" s="12" t="s">
        <v>102</v>
      </c>
      <c r="C74" t="s">
        <v>194</v>
      </c>
      <c r="D74" t="s">
        <v>412</v>
      </c>
    </row>
    <row r="75" spans="1:9" x14ac:dyDescent="0.35">
      <c r="A75" s="12" t="s">
        <v>245</v>
      </c>
      <c r="B75" s="12" t="s">
        <v>108</v>
      </c>
      <c r="C75" t="s">
        <v>246</v>
      </c>
      <c r="D75" t="s">
        <v>413</v>
      </c>
    </row>
    <row r="76" spans="1:9" x14ac:dyDescent="0.35">
      <c r="A76" s="12" t="s">
        <v>249</v>
      </c>
      <c r="B76" s="12" t="s">
        <v>111</v>
      </c>
      <c r="C76" t="s">
        <v>199</v>
      </c>
      <c r="D76" t="s">
        <v>414</v>
      </c>
    </row>
    <row r="77" spans="1:9" x14ac:dyDescent="0.35">
      <c r="A77" s="12" t="s">
        <v>250</v>
      </c>
      <c r="B77" s="12" t="s">
        <v>112</v>
      </c>
      <c r="C77" t="s">
        <v>200</v>
      </c>
      <c r="D77" t="s">
        <v>415</v>
      </c>
    </row>
    <row r="78" spans="1:9" x14ac:dyDescent="0.35">
      <c r="A78" s="12" t="s">
        <v>251</v>
      </c>
      <c r="B78" s="12" t="s">
        <v>113</v>
      </c>
      <c r="C78" t="s">
        <v>200</v>
      </c>
      <c r="D78" t="s">
        <v>416</v>
      </c>
    </row>
    <row r="79" spans="1:9" x14ac:dyDescent="0.35">
      <c r="A79" s="12" t="s">
        <v>252</v>
      </c>
      <c r="B79" s="12" t="s">
        <v>114</v>
      </c>
      <c r="C79" t="s">
        <v>201</v>
      </c>
      <c r="D79" t="s">
        <v>417</v>
      </c>
    </row>
    <row r="80" spans="1:9" x14ac:dyDescent="0.35">
      <c r="A80" s="12" t="s">
        <v>255</v>
      </c>
      <c r="B80" s="12" t="s">
        <v>117</v>
      </c>
      <c r="C80" t="s">
        <v>117</v>
      </c>
      <c r="D80" t="s">
        <v>418</v>
      </c>
    </row>
    <row r="81" spans="1:4" x14ac:dyDescent="0.35">
      <c r="A81" s="12" t="s">
        <v>299</v>
      </c>
      <c r="B81" s="12" t="s">
        <v>300</v>
      </c>
      <c r="C81" t="s">
        <v>301</v>
      </c>
      <c r="D81" t="s">
        <v>419</v>
      </c>
    </row>
    <row r="82" spans="1:4" x14ac:dyDescent="0.35">
      <c r="A82" s="12" t="s">
        <v>302</v>
      </c>
      <c r="B82" s="12" t="s">
        <v>303</v>
      </c>
      <c r="C82" t="s">
        <v>301</v>
      </c>
      <c r="D82" t="s">
        <v>420</v>
      </c>
    </row>
    <row r="83" spans="1:4" x14ac:dyDescent="0.35">
      <c r="A83" s="12" t="s">
        <v>304</v>
      </c>
      <c r="B83" s="12" t="s">
        <v>305</v>
      </c>
      <c r="C83" t="s">
        <v>301</v>
      </c>
      <c r="D83" t="s">
        <v>421</v>
      </c>
    </row>
    <row r="84" spans="1:4" x14ac:dyDescent="0.35">
      <c r="A84" s="12" t="s">
        <v>306</v>
      </c>
      <c r="B84" s="12" t="s">
        <v>307</v>
      </c>
      <c r="C84" t="s">
        <v>301</v>
      </c>
      <c r="D84" t="s">
        <v>422</v>
      </c>
    </row>
    <row r="85" spans="1:4" x14ac:dyDescent="0.35">
      <c r="A85" s="12" t="s">
        <v>256</v>
      </c>
      <c r="B85" s="12" t="s">
        <v>118</v>
      </c>
      <c r="C85" t="s">
        <v>256</v>
      </c>
      <c r="D85" t="s">
        <v>423</v>
      </c>
    </row>
    <row r="86" spans="1:4" x14ac:dyDescent="0.35">
      <c r="A86" s="12" t="s">
        <v>260</v>
      </c>
      <c r="B86" s="12" t="s">
        <v>122</v>
      </c>
      <c r="C86" t="s">
        <v>122</v>
      </c>
      <c r="D86" t="s">
        <v>424</v>
      </c>
    </row>
    <row r="87" spans="1:4" x14ac:dyDescent="0.35">
      <c r="A87" s="12" t="s">
        <v>264</v>
      </c>
      <c r="B87" s="12" t="s">
        <v>126</v>
      </c>
      <c r="C87" t="s">
        <v>205</v>
      </c>
      <c r="D87" t="s">
        <v>425</v>
      </c>
    </row>
    <row r="88" spans="1:4" x14ac:dyDescent="0.35">
      <c r="A88" s="12" t="s">
        <v>265</v>
      </c>
      <c r="B88" s="12" t="s">
        <v>127</v>
      </c>
      <c r="C88" t="s">
        <v>205</v>
      </c>
      <c r="D88" t="s">
        <v>426</v>
      </c>
    </row>
    <row r="89" spans="1:4" x14ac:dyDescent="0.35">
      <c r="A89" s="12" t="s">
        <v>266</v>
      </c>
      <c r="B89" s="12" t="s">
        <v>128</v>
      </c>
      <c r="C89" t="s">
        <v>205</v>
      </c>
      <c r="D89" t="s">
        <v>427</v>
      </c>
    </row>
    <row r="90" spans="1:4" x14ac:dyDescent="0.35">
      <c r="A90" s="12" t="s">
        <v>267</v>
      </c>
      <c r="B90" s="12" t="s">
        <v>129</v>
      </c>
      <c r="C90" t="s">
        <v>205</v>
      </c>
      <c r="D90" t="s">
        <v>428</v>
      </c>
    </row>
    <row r="91" spans="1:4" x14ac:dyDescent="0.35">
      <c r="A91" s="12" t="s">
        <v>308</v>
      </c>
      <c r="B91" s="12" t="s">
        <v>309</v>
      </c>
      <c r="C91" t="s">
        <v>205</v>
      </c>
      <c r="D91" t="s">
        <v>429</v>
      </c>
    </row>
    <row r="92" spans="1:4" x14ac:dyDescent="0.35">
      <c r="A92" s="12" t="s">
        <v>310</v>
      </c>
      <c r="B92" s="12" t="s">
        <v>311</v>
      </c>
      <c r="C92" t="s">
        <v>205</v>
      </c>
      <c r="D92" t="s">
        <v>430</v>
      </c>
    </row>
    <row r="93" spans="1:4" x14ac:dyDescent="0.35">
      <c r="A93" s="12" t="s">
        <v>268</v>
      </c>
      <c r="B93" s="12" t="s">
        <v>130</v>
      </c>
      <c r="C93" t="s">
        <v>205</v>
      </c>
      <c r="D93" t="s">
        <v>431</v>
      </c>
    </row>
    <row r="94" spans="1:4" x14ac:dyDescent="0.35">
      <c r="A94" s="12" t="s">
        <v>271</v>
      </c>
      <c r="B94" s="12" t="s">
        <v>133</v>
      </c>
      <c r="C94" t="s">
        <v>207</v>
      </c>
      <c r="D94" t="s">
        <v>432</v>
      </c>
    </row>
    <row r="95" spans="1:4" x14ac:dyDescent="0.35">
      <c r="A95" s="12" t="s">
        <v>312</v>
      </c>
      <c r="B95" s="12" t="s">
        <v>313</v>
      </c>
      <c r="C95" t="s">
        <v>314</v>
      </c>
      <c r="D95" t="s">
        <v>433</v>
      </c>
    </row>
    <row r="96" spans="1:4" x14ac:dyDescent="0.35">
      <c r="A96" s="12" t="s">
        <v>315</v>
      </c>
      <c r="B96" s="12" t="s">
        <v>316</v>
      </c>
      <c r="C96" t="s">
        <v>314</v>
      </c>
      <c r="D96" t="s">
        <v>434</v>
      </c>
    </row>
    <row r="97" spans="1:4" x14ac:dyDescent="0.35">
      <c r="A97" s="12" t="s">
        <v>276</v>
      </c>
      <c r="B97" s="12" t="s">
        <v>138</v>
      </c>
      <c r="C97" t="s">
        <v>224</v>
      </c>
      <c r="D97" t="s">
        <v>435</v>
      </c>
    </row>
    <row r="98" spans="1:4" x14ac:dyDescent="0.35">
      <c r="A98" s="12" t="s">
        <v>277</v>
      </c>
      <c r="B98" s="12" t="s">
        <v>139</v>
      </c>
      <c r="C98" t="s">
        <v>224</v>
      </c>
      <c r="D98" t="s">
        <v>436</v>
      </c>
    </row>
    <row r="99" spans="1:4" x14ac:dyDescent="0.35">
      <c r="A99" s="12" t="s">
        <v>289</v>
      </c>
      <c r="B99" s="12" t="s">
        <v>148</v>
      </c>
      <c r="C99" t="s">
        <v>211</v>
      </c>
      <c r="D99" t="s">
        <v>437</v>
      </c>
    </row>
    <row r="100" spans="1:4" x14ac:dyDescent="0.35">
      <c r="A100" s="12" t="s">
        <v>290</v>
      </c>
      <c r="B100" s="12" t="s">
        <v>149</v>
      </c>
      <c r="C100" t="s">
        <v>291</v>
      </c>
      <c r="D100" t="s">
        <v>438</v>
      </c>
    </row>
    <row r="101" spans="1:4" x14ac:dyDescent="0.35">
      <c r="A101" s="12" t="s">
        <v>293</v>
      </c>
      <c r="B101" s="12" t="s">
        <v>151</v>
      </c>
      <c r="C101" t="s">
        <v>291</v>
      </c>
      <c r="D101" t="s">
        <v>439</v>
      </c>
    </row>
    <row r="102" spans="1:4" x14ac:dyDescent="0.35">
      <c r="A102" s="12" t="s">
        <v>294</v>
      </c>
      <c r="B102" s="12" t="s">
        <v>152</v>
      </c>
      <c r="C102" t="s">
        <v>291</v>
      </c>
      <c r="D102" t="s">
        <v>440</v>
      </c>
    </row>
    <row r="103" spans="1:4" x14ac:dyDescent="0.35">
      <c r="A103" s="12" t="s">
        <v>295</v>
      </c>
      <c r="B103" s="12" t="s">
        <v>153</v>
      </c>
      <c r="C103" t="s">
        <v>296</v>
      </c>
      <c r="D103" t="s">
        <v>441</v>
      </c>
    </row>
    <row r="104" spans="1:4" x14ac:dyDescent="0.35">
      <c r="A104" s="12" t="s">
        <v>297</v>
      </c>
      <c r="B104" s="12" t="s">
        <v>154</v>
      </c>
      <c r="C104" t="s">
        <v>154</v>
      </c>
      <c r="D104" t="s">
        <v>442</v>
      </c>
    </row>
    <row r="105" spans="1:4" x14ac:dyDescent="0.35">
      <c r="D105" t="s">
        <v>443</v>
      </c>
    </row>
    <row r="106" spans="1:4" x14ac:dyDescent="0.35">
      <c r="D106" t="s">
        <v>444</v>
      </c>
    </row>
    <row r="107" spans="1:4" x14ac:dyDescent="0.35">
      <c r="D107" t="s">
        <v>445</v>
      </c>
    </row>
    <row r="108" spans="1:4" x14ac:dyDescent="0.35">
      <c r="D108" t="s">
        <v>446</v>
      </c>
    </row>
    <row r="109" spans="1:4" x14ac:dyDescent="0.35">
      <c r="D109" t="s">
        <v>447</v>
      </c>
    </row>
    <row r="110" spans="1:4" x14ac:dyDescent="0.35">
      <c r="D110" t="s">
        <v>448</v>
      </c>
    </row>
    <row r="111" spans="1:4" x14ac:dyDescent="0.35">
      <c r="D111" t="s">
        <v>449</v>
      </c>
    </row>
    <row r="112" spans="1:4" x14ac:dyDescent="0.35">
      <c r="D112" t="s">
        <v>450</v>
      </c>
    </row>
    <row r="113" spans="4:4" x14ac:dyDescent="0.35">
      <c r="D113" t="s">
        <v>451</v>
      </c>
    </row>
    <row r="114" spans="4:4" x14ac:dyDescent="0.35">
      <c r="D114" t="s">
        <v>452</v>
      </c>
    </row>
    <row r="115" spans="4:4" x14ac:dyDescent="0.35">
      <c r="D115" t="s">
        <v>453</v>
      </c>
    </row>
    <row r="116" spans="4:4" x14ac:dyDescent="0.35">
      <c r="D116" t="s">
        <v>454</v>
      </c>
    </row>
    <row r="117" spans="4:4" x14ac:dyDescent="0.35">
      <c r="D117" t="s">
        <v>455</v>
      </c>
    </row>
    <row r="118" spans="4:4" x14ac:dyDescent="0.35">
      <c r="D118" t="s">
        <v>456</v>
      </c>
    </row>
    <row r="119" spans="4:4" x14ac:dyDescent="0.35">
      <c r="D119" t="s">
        <v>457</v>
      </c>
    </row>
    <row r="120" spans="4:4" x14ac:dyDescent="0.35">
      <c r="D120" t="s">
        <v>458</v>
      </c>
    </row>
    <row r="121" spans="4:4" x14ac:dyDescent="0.35">
      <c r="D121" t="s">
        <v>459</v>
      </c>
    </row>
    <row r="122" spans="4:4" x14ac:dyDescent="0.35">
      <c r="D122" t="s">
        <v>460</v>
      </c>
    </row>
    <row r="123" spans="4:4" x14ac:dyDescent="0.35">
      <c r="D123" t="s">
        <v>206</v>
      </c>
    </row>
    <row r="124" spans="4:4" x14ac:dyDescent="0.35">
      <c r="D124" t="s">
        <v>461</v>
      </c>
    </row>
    <row r="125" spans="4:4" x14ac:dyDescent="0.35">
      <c r="D125" t="s">
        <v>462</v>
      </c>
    </row>
    <row r="126" spans="4:4" x14ac:dyDescent="0.35">
      <c r="D126" t="s">
        <v>463</v>
      </c>
    </row>
    <row r="127" spans="4:4" x14ac:dyDescent="0.35">
      <c r="D127" t="s">
        <v>464</v>
      </c>
    </row>
    <row r="128" spans="4:4" x14ac:dyDescent="0.35">
      <c r="D128" t="s">
        <v>465</v>
      </c>
    </row>
    <row r="129" spans="4:4" x14ac:dyDescent="0.35">
      <c r="D129" t="s">
        <v>466</v>
      </c>
    </row>
    <row r="130" spans="4:4" x14ac:dyDescent="0.35">
      <c r="D130" t="s">
        <v>467</v>
      </c>
    </row>
    <row r="131" spans="4:4" x14ac:dyDescent="0.35">
      <c r="D131" t="s">
        <v>468</v>
      </c>
    </row>
    <row r="132" spans="4:4" x14ac:dyDescent="0.35">
      <c r="D132" t="s">
        <v>469</v>
      </c>
    </row>
    <row r="133" spans="4:4" x14ac:dyDescent="0.35">
      <c r="D133" t="s">
        <v>470</v>
      </c>
    </row>
    <row r="134" spans="4:4" x14ac:dyDescent="0.35">
      <c r="D134" t="s">
        <v>471</v>
      </c>
    </row>
    <row r="135" spans="4:4" x14ac:dyDescent="0.35">
      <c r="D135" t="s">
        <v>472</v>
      </c>
    </row>
    <row r="136" spans="4:4" x14ac:dyDescent="0.35">
      <c r="D136" t="s">
        <v>473</v>
      </c>
    </row>
    <row r="137" spans="4:4" x14ac:dyDescent="0.35">
      <c r="D137" t="s">
        <v>474</v>
      </c>
    </row>
    <row r="138" spans="4:4" x14ac:dyDescent="0.35">
      <c r="D138" t="s">
        <v>475</v>
      </c>
    </row>
    <row r="139" spans="4:4" x14ac:dyDescent="0.35">
      <c r="D139" t="s">
        <v>476</v>
      </c>
    </row>
    <row r="140" spans="4:4" x14ac:dyDescent="0.35">
      <c r="D140" t="s">
        <v>477</v>
      </c>
    </row>
    <row r="141" spans="4:4" x14ac:dyDescent="0.35">
      <c r="D141" t="s">
        <v>478</v>
      </c>
    </row>
    <row r="142" spans="4:4" x14ac:dyDescent="0.35">
      <c r="D142" t="s">
        <v>479</v>
      </c>
    </row>
    <row r="143" spans="4:4" x14ac:dyDescent="0.35">
      <c r="D143" t="s">
        <v>480</v>
      </c>
    </row>
    <row r="144" spans="4:4" x14ac:dyDescent="0.35">
      <c r="D144" t="s">
        <v>481</v>
      </c>
    </row>
    <row r="145" spans="4:4" x14ac:dyDescent="0.35">
      <c r="D145" t="s">
        <v>482</v>
      </c>
    </row>
    <row r="146" spans="4:4" x14ac:dyDescent="0.35">
      <c r="D146" t="s">
        <v>483</v>
      </c>
    </row>
    <row r="147" spans="4:4" x14ac:dyDescent="0.35">
      <c r="D147" t="s">
        <v>484</v>
      </c>
    </row>
    <row r="148" spans="4:4" x14ac:dyDescent="0.35">
      <c r="D148" t="s">
        <v>485</v>
      </c>
    </row>
    <row r="149" spans="4:4" x14ac:dyDescent="0.35">
      <c r="D149" t="s">
        <v>280</v>
      </c>
    </row>
    <row r="150" spans="4:4" x14ac:dyDescent="0.35">
      <c r="D150" t="s">
        <v>486</v>
      </c>
    </row>
    <row r="151" spans="4:4" x14ac:dyDescent="0.35">
      <c r="D151" t="s">
        <v>487</v>
      </c>
    </row>
    <row r="152" spans="4:4" x14ac:dyDescent="0.35">
      <c r="D152" t="s">
        <v>488</v>
      </c>
    </row>
    <row r="153" spans="4:4" x14ac:dyDescent="0.35">
      <c r="D153" t="s">
        <v>489</v>
      </c>
    </row>
    <row r="154" spans="4:4" x14ac:dyDescent="0.35">
      <c r="D154" t="s">
        <v>490</v>
      </c>
    </row>
    <row r="155" spans="4:4" x14ac:dyDescent="0.35">
      <c r="D155" t="s">
        <v>491</v>
      </c>
    </row>
    <row r="156" spans="4:4" x14ac:dyDescent="0.35">
      <c r="D156" t="s">
        <v>492</v>
      </c>
    </row>
    <row r="157" spans="4:4" x14ac:dyDescent="0.35">
      <c r="D157" t="s">
        <v>493</v>
      </c>
    </row>
    <row r="158" spans="4:4" x14ac:dyDescent="0.35">
      <c r="D158" t="s">
        <v>494</v>
      </c>
    </row>
    <row r="159" spans="4:4" x14ac:dyDescent="0.35">
      <c r="D159" t="s">
        <v>495</v>
      </c>
    </row>
    <row r="160" spans="4:4" x14ac:dyDescent="0.35">
      <c r="D160" t="s">
        <v>496</v>
      </c>
    </row>
    <row r="161" spans="4:4" x14ac:dyDescent="0.35">
      <c r="D161" t="s">
        <v>497</v>
      </c>
    </row>
    <row r="162" spans="4:4" x14ac:dyDescent="0.35">
      <c r="D162" t="s">
        <v>221</v>
      </c>
    </row>
    <row r="163" spans="4:4" x14ac:dyDescent="0.35">
      <c r="D163" t="s">
        <v>498</v>
      </c>
    </row>
    <row r="164" spans="4:4" x14ac:dyDescent="0.35">
      <c r="D164" t="s">
        <v>499</v>
      </c>
    </row>
    <row r="165" spans="4:4" x14ac:dyDescent="0.35">
      <c r="D165" t="s">
        <v>500</v>
      </c>
    </row>
    <row r="166" spans="4:4" x14ac:dyDescent="0.35">
      <c r="D166" t="s">
        <v>501</v>
      </c>
    </row>
    <row r="167" spans="4:4" x14ac:dyDescent="0.35">
      <c r="D167" t="s">
        <v>502</v>
      </c>
    </row>
    <row r="168" spans="4:4" x14ac:dyDescent="0.35">
      <c r="D168" t="s">
        <v>503</v>
      </c>
    </row>
    <row r="169" spans="4:4" x14ac:dyDescent="0.35">
      <c r="D169" t="s">
        <v>504</v>
      </c>
    </row>
    <row r="170" spans="4:4" x14ac:dyDescent="0.35">
      <c r="D170" t="s">
        <v>505</v>
      </c>
    </row>
    <row r="171" spans="4:4" x14ac:dyDescent="0.35">
      <c r="D171" t="s">
        <v>506</v>
      </c>
    </row>
    <row r="172" spans="4:4" x14ac:dyDescent="0.35">
      <c r="D172" t="s">
        <v>507</v>
      </c>
    </row>
    <row r="173" spans="4:4" x14ac:dyDescent="0.35">
      <c r="D173" t="s">
        <v>508</v>
      </c>
    </row>
    <row r="174" spans="4:4" x14ac:dyDescent="0.35">
      <c r="D174" t="s">
        <v>509</v>
      </c>
    </row>
    <row r="175" spans="4:4" x14ac:dyDescent="0.35">
      <c r="D175" t="s">
        <v>510</v>
      </c>
    </row>
    <row r="176" spans="4:4" x14ac:dyDescent="0.35">
      <c r="D176" t="s">
        <v>511</v>
      </c>
    </row>
    <row r="177" spans="4:4" x14ac:dyDescent="0.35">
      <c r="D177" t="s">
        <v>512</v>
      </c>
    </row>
    <row r="178" spans="4:4" x14ac:dyDescent="0.35">
      <c r="D178" t="s">
        <v>513</v>
      </c>
    </row>
    <row r="179" spans="4:4" x14ac:dyDescent="0.35">
      <c r="D179" t="s">
        <v>514</v>
      </c>
    </row>
    <row r="180" spans="4:4" x14ac:dyDescent="0.35">
      <c r="D180" t="s">
        <v>515</v>
      </c>
    </row>
    <row r="181" spans="4:4" x14ac:dyDescent="0.35">
      <c r="D181" t="s">
        <v>516</v>
      </c>
    </row>
    <row r="182" spans="4:4" x14ac:dyDescent="0.35">
      <c r="D182" t="s">
        <v>517</v>
      </c>
    </row>
    <row r="183" spans="4:4" x14ac:dyDescent="0.35">
      <c r="D183" t="s">
        <v>518</v>
      </c>
    </row>
    <row r="184" spans="4:4" x14ac:dyDescent="0.35">
      <c r="D184" t="s">
        <v>519</v>
      </c>
    </row>
    <row r="185" spans="4:4" x14ac:dyDescent="0.35">
      <c r="D185" t="s">
        <v>520</v>
      </c>
    </row>
    <row r="186" spans="4:4" x14ac:dyDescent="0.35">
      <c r="D186" t="s">
        <v>521</v>
      </c>
    </row>
    <row r="187" spans="4:4" x14ac:dyDescent="0.35">
      <c r="D187" t="s">
        <v>522</v>
      </c>
    </row>
    <row r="188" spans="4:4" x14ac:dyDescent="0.35">
      <c r="D188" t="s">
        <v>523</v>
      </c>
    </row>
    <row r="189" spans="4:4" x14ac:dyDescent="0.35">
      <c r="D189" t="s">
        <v>524</v>
      </c>
    </row>
    <row r="190" spans="4:4" x14ac:dyDescent="0.35">
      <c r="D190" t="s">
        <v>525</v>
      </c>
    </row>
    <row r="191" spans="4:4" x14ac:dyDescent="0.35">
      <c r="D191" t="s">
        <v>526</v>
      </c>
    </row>
    <row r="192" spans="4:4" x14ac:dyDescent="0.35">
      <c r="D192" t="s">
        <v>527</v>
      </c>
    </row>
    <row r="193" spans="4:4" x14ac:dyDescent="0.35">
      <c r="D193" t="s">
        <v>528</v>
      </c>
    </row>
    <row r="194" spans="4:4" x14ac:dyDescent="0.35">
      <c r="D194" t="s">
        <v>529</v>
      </c>
    </row>
    <row r="195" spans="4:4" x14ac:dyDescent="0.35">
      <c r="D195" t="s">
        <v>530</v>
      </c>
    </row>
    <row r="196" spans="4:4" x14ac:dyDescent="0.35">
      <c r="D196" t="s">
        <v>531</v>
      </c>
    </row>
    <row r="197" spans="4:4" x14ac:dyDescent="0.35">
      <c r="D197" t="s">
        <v>532</v>
      </c>
    </row>
    <row r="198" spans="4:4" x14ac:dyDescent="0.35">
      <c r="D198" t="s">
        <v>533</v>
      </c>
    </row>
    <row r="199" spans="4:4" x14ac:dyDescent="0.35">
      <c r="D199" t="s">
        <v>534</v>
      </c>
    </row>
    <row r="200" spans="4:4" x14ac:dyDescent="0.35">
      <c r="D200" t="s">
        <v>535</v>
      </c>
    </row>
    <row r="201" spans="4:4" x14ac:dyDescent="0.35">
      <c r="D201" t="s">
        <v>536</v>
      </c>
    </row>
    <row r="202" spans="4:4" x14ac:dyDescent="0.35">
      <c r="D202" t="s">
        <v>537</v>
      </c>
    </row>
    <row r="203" spans="4:4" x14ac:dyDescent="0.35">
      <c r="D203" t="s">
        <v>538</v>
      </c>
    </row>
    <row r="204" spans="4:4" x14ac:dyDescent="0.35">
      <c r="D204" t="s">
        <v>539</v>
      </c>
    </row>
    <row r="205" spans="4:4" x14ac:dyDescent="0.35">
      <c r="D205" t="s">
        <v>540</v>
      </c>
    </row>
    <row r="206" spans="4:4" x14ac:dyDescent="0.35">
      <c r="D206" t="s">
        <v>541</v>
      </c>
    </row>
    <row r="207" spans="4:4" x14ac:dyDescent="0.35">
      <c r="D207" t="s">
        <v>542</v>
      </c>
    </row>
    <row r="208" spans="4:4" x14ac:dyDescent="0.35">
      <c r="D208" t="s">
        <v>543</v>
      </c>
    </row>
    <row r="209" spans="4:4" x14ac:dyDescent="0.35">
      <c r="D209" t="s">
        <v>544</v>
      </c>
    </row>
    <row r="210" spans="4:4" x14ac:dyDescent="0.35">
      <c r="D210" t="s">
        <v>545</v>
      </c>
    </row>
    <row r="211" spans="4:4" x14ac:dyDescent="0.35">
      <c r="D211" t="s">
        <v>546</v>
      </c>
    </row>
    <row r="212" spans="4:4" x14ac:dyDescent="0.35">
      <c r="D212" t="s">
        <v>547</v>
      </c>
    </row>
    <row r="213" spans="4:4" x14ac:dyDescent="0.35">
      <c r="D213" t="s">
        <v>548</v>
      </c>
    </row>
    <row r="214" spans="4:4" x14ac:dyDescent="0.35">
      <c r="D214" t="s">
        <v>549</v>
      </c>
    </row>
    <row r="215" spans="4:4" x14ac:dyDescent="0.35">
      <c r="D215" t="s">
        <v>550</v>
      </c>
    </row>
    <row r="216" spans="4:4" x14ac:dyDescent="0.35">
      <c r="D216" t="s">
        <v>551</v>
      </c>
    </row>
    <row r="217" spans="4:4" x14ac:dyDescent="0.35">
      <c r="D217" t="s">
        <v>552</v>
      </c>
    </row>
    <row r="218" spans="4:4" x14ac:dyDescent="0.35">
      <c r="D218" t="s">
        <v>553</v>
      </c>
    </row>
    <row r="219" spans="4:4" x14ac:dyDescent="0.35">
      <c r="D219" t="s">
        <v>554</v>
      </c>
    </row>
    <row r="220" spans="4:4" x14ac:dyDescent="0.35">
      <c r="D220" t="s">
        <v>555</v>
      </c>
    </row>
    <row r="221" spans="4:4" x14ac:dyDescent="0.35">
      <c r="D221" t="s">
        <v>556</v>
      </c>
    </row>
    <row r="222" spans="4:4" x14ac:dyDescent="0.35">
      <c r="D222" t="s">
        <v>557</v>
      </c>
    </row>
    <row r="223" spans="4:4" x14ac:dyDescent="0.35">
      <c r="D223" t="s">
        <v>558</v>
      </c>
    </row>
    <row r="224" spans="4:4" x14ac:dyDescent="0.35">
      <c r="D224" t="s">
        <v>559</v>
      </c>
    </row>
    <row r="225" spans="4:4" x14ac:dyDescent="0.35">
      <c r="D225" t="s">
        <v>560</v>
      </c>
    </row>
    <row r="226" spans="4:4" x14ac:dyDescent="0.35">
      <c r="D226" t="s">
        <v>561</v>
      </c>
    </row>
    <row r="227" spans="4:4" x14ac:dyDescent="0.35">
      <c r="D227" t="s">
        <v>562</v>
      </c>
    </row>
    <row r="228" spans="4:4" x14ac:dyDescent="0.35">
      <c r="D228" t="s">
        <v>563</v>
      </c>
    </row>
    <row r="229" spans="4:4" x14ac:dyDescent="0.35">
      <c r="D229" t="s">
        <v>564</v>
      </c>
    </row>
    <row r="230" spans="4:4" x14ac:dyDescent="0.35">
      <c r="D230" t="s">
        <v>118</v>
      </c>
    </row>
    <row r="231" spans="4:4" x14ac:dyDescent="0.35">
      <c r="D231" t="s">
        <v>565</v>
      </c>
    </row>
    <row r="232" spans="4:4" x14ac:dyDescent="0.35">
      <c r="D232" t="s">
        <v>566</v>
      </c>
    </row>
    <row r="233" spans="4:4" x14ac:dyDescent="0.35">
      <c r="D233" t="s">
        <v>567</v>
      </c>
    </row>
    <row r="234" spans="4:4" x14ac:dyDescent="0.35">
      <c r="D234" t="s">
        <v>568</v>
      </c>
    </row>
    <row r="235" spans="4:4" x14ac:dyDescent="0.35">
      <c r="D235" t="s">
        <v>569</v>
      </c>
    </row>
    <row r="236" spans="4:4" x14ac:dyDescent="0.35">
      <c r="D236" t="s">
        <v>570</v>
      </c>
    </row>
    <row r="237" spans="4:4" x14ac:dyDescent="0.35">
      <c r="D237" t="s">
        <v>571</v>
      </c>
    </row>
    <row r="238" spans="4:4" x14ac:dyDescent="0.35">
      <c r="D238" t="s">
        <v>572</v>
      </c>
    </row>
    <row r="239" spans="4:4" x14ac:dyDescent="0.35">
      <c r="D239" t="s">
        <v>573</v>
      </c>
    </row>
    <row r="240" spans="4:4" x14ac:dyDescent="0.35">
      <c r="D240" t="s">
        <v>574</v>
      </c>
    </row>
    <row r="241" spans="4:4" x14ac:dyDescent="0.35">
      <c r="D241" t="s">
        <v>575</v>
      </c>
    </row>
    <row r="242" spans="4:4" x14ac:dyDescent="0.35">
      <c r="D242" t="s">
        <v>576</v>
      </c>
    </row>
    <row r="243" spans="4:4" x14ac:dyDescent="0.35">
      <c r="D243" t="s">
        <v>577</v>
      </c>
    </row>
    <row r="244" spans="4:4" x14ac:dyDescent="0.35">
      <c r="D244" t="s">
        <v>578</v>
      </c>
    </row>
    <row r="245" spans="4:4" x14ac:dyDescent="0.35">
      <c r="D245" t="s">
        <v>579</v>
      </c>
    </row>
    <row r="246" spans="4:4" x14ac:dyDescent="0.35">
      <c r="D246" t="s">
        <v>580</v>
      </c>
    </row>
    <row r="247" spans="4:4" x14ac:dyDescent="0.35">
      <c r="D247" t="s">
        <v>581</v>
      </c>
    </row>
    <row r="248" spans="4:4" x14ac:dyDescent="0.35">
      <c r="D248" t="s">
        <v>582</v>
      </c>
    </row>
    <row r="249" spans="4:4" x14ac:dyDescent="0.35">
      <c r="D249" t="s">
        <v>583</v>
      </c>
    </row>
    <row r="250" spans="4:4" x14ac:dyDescent="0.35">
      <c r="D250" t="s">
        <v>584</v>
      </c>
    </row>
    <row r="251" spans="4:4" x14ac:dyDescent="0.35">
      <c r="D251" t="s">
        <v>585</v>
      </c>
    </row>
    <row r="252" spans="4:4" x14ac:dyDescent="0.35">
      <c r="D252" t="s">
        <v>586</v>
      </c>
    </row>
    <row r="253" spans="4:4" x14ac:dyDescent="0.35">
      <c r="D253" t="s">
        <v>587</v>
      </c>
    </row>
    <row r="254" spans="4:4" x14ac:dyDescent="0.35">
      <c r="D254" t="s">
        <v>588</v>
      </c>
    </row>
    <row r="255" spans="4:4" x14ac:dyDescent="0.35">
      <c r="D255" t="s">
        <v>589</v>
      </c>
    </row>
    <row r="256" spans="4:4" x14ac:dyDescent="0.35">
      <c r="D256" t="s">
        <v>590</v>
      </c>
    </row>
    <row r="257" spans="4:4" x14ac:dyDescent="0.35">
      <c r="D257" t="s">
        <v>591</v>
      </c>
    </row>
    <row r="258" spans="4:4" x14ac:dyDescent="0.35">
      <c r="D258" t="s">
        <v>592</v>
      </c>
    </row>
    <row r="259" spans="4:4" x14ac:dyDescent="0.35">
      <c r="D259" t="s">
        <v>593</v>
      </c>
    </row>
    <row r="260" spans="4:4" x14ac:dyDescent="0.35">
      <c r="D260" t="s">
        <v>594</v>
      </c>
    </row>
    <row r="261" spans="4:4" x14ac:dyDescent="0.35">
      <c r="D261" t="s">
        <v>595</v>
      </c>
    </row>
    <row r="262" spans="4:4" x14ac:dyDescent="0.35">
      <c r="D262" t="s">
        <v>596</v>
      </c>
    </row>
    <row r="263" spans="4:4" x14ac:dyDescent="0.35">
      <c r="D263" t="s">
        <v>597</v>
      </c>
    </row>
    <row r="264" spans="4:4" x14ac:dyDescent="0.35">
      <c r="D264" t="s">
        <v>598</v>
      </c>
    </row>
    <row r="265" spans="4:4" x14ac:dyDescent="0.35">
      <c r="D265" t="s">
        <v>599</v>
      </c>
    </row>
  </sheetData>
  <autoFilter ref="A1:I1" xr:uid="{5FEFFF5A-A042-498D-B3C4-BF5F8D2BB4DE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295A8-E453-403A-A9BA-9F06E2BA3E15}">
  <dimension ref="A1:P14"/>
  <sheetViews>
    <sheetView workbookViewId="0">
      <selection activeCell="G8" sqref="G8"/>
    </sheetView>
  </sheetViews>
  <sheetFormatPr defaultRowHeight="14.5" x14ac:dyDescent="0.35"/>
  <cols>
    <col min="1" max="1" width="7.08984375" customWidth="1"/>
    <col min="2" max="3" width="10.36328125" customWidth="1"/>
    <col min="4" max="4" width="19.7265625" customWidth="1"/>
    <col min="5" max="7" width="14.26953125" customWidth="1"/>
    <col min="8" max="8" width="8.08984375" customWidth="1"/>
    <col min="9" max="13" width="14.26953125" customWidth="1"/>
    <col min="14" max="14" width="22" customWidth="1"/>
    <col min="15" max="15" width="20.08984375" customWidth="1"/>
  </cols>
  <sheetData>
    <row r="1" spans="1:16" s="10" customFormat="1" ht="41.5" customHeight="1" x14ac:dyDescent="0.35">
      <c r="A1" s="10" t="s">
        <v>62</v>
      </c>
      <c r="B1" s="10" t="s">
        <v>64</v>
      </c>
      <c r="C1" s="10" t="s">
        <v>74</v>
      </c>
      <c r="D1" s="10" t="s">
        <v>55</v>
      </c>
      <c r="E1" s="10" t="s">
        <v>57</v>
      </c>
      <c r="F1" s="10" t="s">
        <v>80</v>
      </c>
      <c r="G1" s="10" t="s">
        <v>65</v>
      </c>
      <c r="H1" s="10" t="s">
        <v>73</v>
      </c>
      <c r="I1" s="10" t="s">
        <v>74</v>
      </c>
      <c r="J1" s="10" t="s">
        <v>56</v>
      </c>
      <c r="K1" s="10" t="s">
        <v>58</v>
      </c>
      <c r="L1" s="10" t="s">
        <v>63</v>
      </c>
      <c r="M1" s="10" t="s">
        <v>66</v>
      </c>
      <c r="N1" s="11" t="s">
        <v>40</v>
      </c>
      <c r="O1" s="10" t="s">
        <v>20</v>
      </c>
      <c r="P1" s="10" t="s">
        <v>87</v>
      </c>
    </row>
    <row r="2" spans="1:16" ht="14.5" customHeight="1" x14ac:dyDescent="0.35">
      <c r="C2" s="5" t="s">
        <v>1</v>
      </c>
      <c r="D2" s="5" t="s">
        <v>60</v>
      </c>
      <c r="E2" s="5" t="s">
        <v>67</v>
      </c>
      <c r="F2" s="5" t="s">
        <v>70</v>
      </c>
      <c r="G2" s="5" t="s">
        <v>160</v>
      </c>
      <c r="I2" s="5" t="s">
        <v>1</v>
      </c>
      <c r="J2" s="5" t="s">
        <v>156</v>
      </c>
      <c r="K2" s="5" t="s">
        <v>0</v>
      </c>
      <c r="L2" s="5" t="s">
        <v>183</v>
      </c>
      <c r="M2" s="5" t="s">
        <v>1</v>
      </c>
      <c r="N2" t="s">
        <v>41</v>
      </c>
      <c r="O2" s="13" t="s">
        <v>185</v>
      </c>
      <c r="P2" s="5" t="s">
        <v>1</v>
      </c>
    </row>
    <row r="3" spans="1:16" x14ac:dyDescent="0.35">
      <c r="A3">
        <v>2025</v>
      </c>
      <c r="B3" s="5" t="s">
        <v>77</v>
      </c>
      <c r="C3" s="5" t="s">
        <v>2</v>
      </c>
      <c r="D3" s="5" t="s">
        <v>59</v>
      </c>
      <c r="E3" s="5" t="s">
        <v>3</v>
      </c>
      <c r="F3" s="5" t="s">
        <v>71</v>
      </c>
      <c r="G3" s="5" t="s">
        <v>161</v>
      </c>
      <c r="H3" s="5" t="s">
        <v>85</v>
      </c>
      <c r="I3" s="5" t="s">
        <v>2</v>
      </c>
      <c r="J3" s="5" t="s">
        <v>157</v>
      </c>
      <c r="K3" s="5"/>
      <c r="L3" s="5" t="s">
        <v>184</v>
      </c>
      <c r="M3" s="5" t="s">
        <v>2</v>
      </c>
      <c r="N3" t="s">
        <v>42</v>
      </c>
      <c r="O3" s="13" t="s">
        <v>186</v>
      </c>
      <c r="P3" s="5" t="s">
        <v>2</v>
      </c>
    </row>
    <row r="4" spans="1:16" x14ac:dyDescent="0.35">
      <c r="A4">
        <v>2026</v>
      </c>
      <c r="B4" s="5" t="s">
        <v>78</v>
      </c>
      <c r="C4" s="5"/>
      <c r="D4" s="5"/>
      <c r="E4" t="s">
        <v>600</v>
      </c>
      <c r="F4" s="5" t="s">
        <v>601</v>
      </c>
      <c r="G4" s="5" t="s">
        <v>162</v>
      </c>
      <c r="H4" s="5" t="s">
        <v>86</v>
      </c>
      <c r="I4" s="5"/>
      <c r="J4" s="5" t="s">
        <v>158</v>
      </c>
      <c r="K4" s="5"/>
      <c r="L4" s="5"/>
      <c r="M4" s="5"/>
      <c r="N4" t="s">
        <v>43</v>
      </c>
      <c r="O4" s="5" t="s">
        <v>187</v>
      </c>
    </row>
    <row r="5" spans="1:16" x14ac:dyDescent="0.35">
      <c r="A5">
        <v>2027</v>
      </c>
      <c r="B5" s="5" t="s">
        <v>76</v>
      </c>
      <c r="C5" s="5"/>
      <c r="D5" s="5"/>
      <c r="E5" s="5" t="s">
        <v>81</v>
      </c>
      <c r="F5" s="5" t="s">
        <v>602</v>
      </c>
      <c r="G5" s="1" t="s">
        <v>616</v>
      </c>
      <c r="I5" s="5"/>
      <c r="J5" s="5" t="s">
        <v>159</v>
      </c>
      <c r="K5" s="5"/>
      <c r="L5" s="5"/>
      <c r="M5" s="5"/>
      <c r="N5" t="s">
        <v>44</v>
      </c>
      <c r="O5" s="5" t="s">
        <v>189</v>
      </c>
    </row>
    <row r="6" spans="1:16" x14ac:dyDescent="0.35">
      <c r="B6" s="5" t="s">
        <v>75</v>
      </c>
      <c r="E6" s="5" t="s">
        <v>82</v>
      </c>
      <c r="F6" s="5" t="s">
        <v>603</v>
      </c>
      <c r="N6" s="2" t="s">
        <v>45</v>
      </c>
      <c r="O6" s="5" t="s">
        <v>188</v>
      </c>
    </row>
    <row r="7" spans="1:16" x14ac:dyDescent="0.35">
      <c r="E7" s="5" t="s">
        <v>83</v>
      </c>
      <c r="F7" s="5" t="s">
        <v>72</v>
      </c>
      <c r="N7" t="s">
        <v>46</v>
      </c>
    </row>
    <row r="8" spans="1:16" x14ac:dyDescent="0.35">
      <c r="E8" s="5" t="s">
        <v>84</v>
      </c>
      <c r="F8" s="5" t="s">
        <v>604</v>
      </c>
      <c r="N8" t="s">
        <v>47</v>
      </c>
    </row>
    <row r="9" spans="1:16" x14ac:dyDescent="0.35">
      <c r="E9" s="5"/>
      <c r="F9" s="5" t="s">
        <v>605</v>
      </c>
      <c r="N9" t="s">
        <v>48</v>
      </c>
    </row>
    <row r="10" spans="1:16" x14ac:dyDescent="0.35">
      <c r="N10" t="s">
        <v>49</v>
      </c>
    </row>
    <row r="11" spans="1:16" x14ac:dyDescent="0.35">
      <c r="N11" t="s">
        <v>50</v>
      </c>
    </row>
    <row r="12" spans="1:16" x14ac:dyDescent="0.35">
      <c r="N12" t="s">
        <v>51</v>
      </c>
    </row>
    <row r="13" spans="1:16" x14ac:dyDescent="0.35">
      <c r="N13" s="3" t="s">
        <v>52</v>
      </c>
    </row>
    <row r="14" spans="1:16" x14ac:dyDescent="0.35">
      <c r="N14" s="3" t="s">
        <v>53</v>
      </c>
    </row>
  </sheetData>
  <autoFilter ref="A1:O1" xr:uid="{CEB295A8-E453-403A-A9BA-9F06E2BA3E1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Item</vt:lpstr>
      <vt:lpstr>ValueSelect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heather.zhu</cp:lastModifiedBy>
  <dcterms:created xsi:type="dcterms:W3CDTF">2025-03-10T18:28:45Z</dcterms:created>
  <dcterms:modified xsi:type="dcterms:W3CDTF">2025-03-21T23:49:29Z</dcterms:modified>
</cp:coreProperties>
</file>